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CNSA\Website documents\"/>
    </mc:Choice>
  </mc:AlternateContent>
  <bookViews>
    <workbookView xWindow="0" yWindow="45" windowWidth="15960" windowHeight="13740" tabRatio="904"/>
  </bookViews>
  <sheets>
    <sheet name="Bank Balance" sheetId="20" r:id="rId1"/>
    <sheet name="Totals Page" sheetId="1" r:id="rId2"/>
    <sheet name="Cohort Template" sheetId="19" r:id="rId3"/>
    <sheet name="SNA" sheetId="2" r:id="rId4"/>
    <sheet name="Copier-Toner" sheetId="3" r:id="rId5"/>
    <sheet name="Professors" sheetId="12" r:id="rId6"/>
    <sheet name="Cohort 3" sheetId="4" r:id="rId7"/>
    <sheet name="Cohort 2" sheetId="5" r:id="rId8"/>
    <sheet name="Cohort 1 - Graduated " sheetId="13" r:id="rId9"/>
  </sheets>
  <calcPr calcId="152511"/>
</workbook>
</file>

<file path=xl/calcChain.xml><?xml version="1.0" encoding="utf-8"?>
<calcChain xmlns="http://schemas.openxmlformats.org/spreadsheetml/2006/main">
  <c r="F7" i="20" l="1"/>
  <c r="F8" i="20" s="1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J21" i="19"/>
  <c r="L21" i="19" s="1"/>
  <c r="I22" i="19"/>
  <c r="J21" i="4"/>
  <c r="L21" i="4" s="1"/>
  <c r="I22" i="4"/>
  <c r="I22" i="5"/>
  <c r="J21" i="5"/>
  <c r="L21" i="5" s="1"/>
  <c r="K20" i="13"/>
  <c r="J20" i="13"/>
  <c r="J21" i="13"/>
  <c r="L21" i="13" s="1"/>
  <c r="I22" i="13"/>
  <c r="H22" i="4"/>
  <c r="G22" i="4"/>
  <c r="F22" i="4"/>
  <c r="E22" i="4"/>
  <c r="D22" i="4"/>
  <c r="C22" i="4"/>
  <c r="J20" i="4"/>
  <c r="L20" i="4" s="1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L9" i="4" s="1"/>
  <c r="K8" i="4"/>
  <c r="J8" i="4"/>
  <c r="L8" i="4" s="1"/>
  <c r="K7" i="4"/>
  <c r="J7" i="4"/>
  <c r="L7" i="4" s="1"/>
  <c r="K6" i="4"/>
  <c r="J6" i="4"/>
  <c r="L6" i="4" s="1"/>
  <c r="K5" i="4"/>
  <c r="J5" i="4"/>
  <c r="L5" i="4" s="1"/>
  <c r="K4" i="4"/>
  <c r="J4" i="4"/>
  <c r="K3" i="4"/>
  <c r="J3" i="4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H21" i="12"/>
  <c r="G21" i="12"/>
  <c r="F21" i="12"/>
  <c r="E21" i="12"/>
  <c r="D21" i="12"/>
  <c r="C21" i="12"/>
  <c r="H22" i="13"/>
  <c r="G22" i="13"/>
  <c r="F22" i="13"/>
  <c r="E22" i="13"/>
  <c r="D22" i="13"/>
  <c r="C22" i="13"/>
  <c r="K19" i="13"/>
  <c r="J19" i="13"/>
  <c r="L19" i="13" s="1"/>
  <c r="K18" i="13"/>
  <c r="J18" i="13"/>
  <c r="K17" i="13"/>
  <c r="J17" i="13"/>
  <c r="L17" i="13" s="1"/>
  <c r="K16" i="13"/>
  <c r="J16" i="13"/>
  <c r="K15" i="13"/>
  <c r="J15" i="13"/>
  <c r="L15" i="13" s="1"/>
  <c r="K14" i="13"/>
  <c r="J14" i="13"/>
  <c r="K13" i="13"/>
  <c r="J13" i="13"/>
  <c r="L13" i="13" s="1"/>
  <c r="K12" i="13"/>
  <c r="J12" i="13"/>
  <c r="K11" i="13"/>
  <c r="J11" i="13"/>
  <c r="L11" i="13" s="1"/>
  <c r="K10" i="13"/>
  <c r="J10" i="13"/>
  <c r="K9" i="13"/>
  <c r="J9" i="13"/>
  <c r="L9" i="13" s="1"/>
  <c r="K8" i="13"/>
  <c r="J8" i="13"/>
  <c r="K7" i="13"/>
  <c r="J7" i="13"/>
  <c r="L7" i="13" s="1"/>
  <c r="K6" i="13"/>
  <c r="J6" i="13"/>
  <c r="K5" i="13"/>
  <c r="J5" i="13"/>
  <c r="L5" i="13" s="1"/>
  <c r="K4" i="13"/>
  <c r="J4" i="13"/>
  <c r="K3" i="13"/>
  <c r="J3" i="13"/>
  <c r="H22" i="5"/>
  <c r="G22" i="5"/>
  <c r="F22" i="5"/>
  <c r="E22" i="5"/>
  <c r="D22" i="5"/>
  <c r="C22" i="5"/>
  <c r="J20" i="5"/>
  <c r="L20" i="5" s="1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  <c r="K6" i="5"/>
  <c r="J6" i="5"/>
  <c r="K5" i="5"/>
  <c r="J5" i="5"/>
  <c r="K4" i="5"/>
  <c r="J4" i="5"/>
  <c r="K3" i="5"/>
  <c r="K22" i="5" s="1"/>
  <c r="C4" i="1" s="1"/>
  <c r="J3" i="5"/>
  <c r="K19" i="19"/>
  <c r="J19" i="19"/>
  <c r="K18" i="19"/>
  <c r="J18" i="19"/>
  <c r="K17" i="19"/>
  <c r="J17" i="19"/>
  <c r="K16" i="19"/>
  <c r="J16" i="19"/>
  <c r="K15" i="19"/>
  <c r="J15" i="19"/>
  <c r="K14" i="19"/>
  <c r="J14" i="19"/>
  <c r="K13" i="19"/>
  <c r="J13" i="19"/>
  <c r="K12" i="19"/>
  <c r="J12" i="19"/>
  <c r="K11" i="19"/>
  <c r="J11" i="19"/>
  <c r="K10" i="19"/>
  <c r="J10" i="19"/>
  <c r="K9" i="19"/>
  <c r="J9" i="19"/>
  <c r="K8" i="19"/>
  <c r="J8" i="19"/>
  <c r="K7" i="19"/>
  <c r="J7" i="19"/>
  <c r="K6" i="19"/>
  <c r="J6" i="19"/>
  <c r="K5" i="19"/>
  <c r="J5" i="19"/>
  <c r="K4" i="19"/>
  <c r="J4" i="19"/>
  <c r="H22" i="19"/>
  <c r="K3" i="19"/>
  <c r="K22" i="19" s="1"/>
  <c r="G22" i="19"/>
  <c r="F22" i="19"/>
  <c r="D22" i="19"/>
  <c r="E22" i="19"/>
  <c r="C22" i="19"/>
  <c r="J3" i="19"/>
  <c r="C12" i="2"/>
  <c r="C13" i="1" s="1"/>
  <c r="C7" i="3"/>
  <c r="C12" i="1" s="1"/>
  <c r="C6" i="1"/>
  <c r="J22" i="4" l="1"/>
  <c r="L4" i="19"/>
  <c r="L6" i="19"/>
  <c r="L8" i="19"/>
  <c r="L10" i="19"/>
  <c r="L12" i="19"/>
  <c r="L14" i="19"/>
  <c r="L16" i="19"/>
  <c r="L18" i="19"/>
  <c r="J22" i="5"/>
  <c r="L4" i="13"/>
  <c r="L6" i="13"/>
  <c r="L8" i="13"/>
  <c r="L10" i="13"/>
  <c r="L12" i="13"/>
  <c r="L14" i="13"/>
  <c r="L16" i="13"/>
  <c r="L18" i="13"/>
  <c r="K22" i="4"/>
  <c r="C5" i="1" s="1"/>
  <c r="K22" i="13"/>
  <c r="C3" i="1" s="1"/>
  <c r="L5" i="19"/>
  <c r="L7" i="19"/>
  <c r="L9" i="19"/>
  <c r="L11" i="19"/>
  <c r="L13" i="19"/>
  <c r="L15" i="19"/>
  <c r="L17" i="19"/>
  <c r="L19" i="19"/>
  <c r="J22" i="13"/>
  <c r="L20" i="13"/>
  <c r="F30" i="20"/>
  <c r="F31" i="20" s="1"/>
  <c r="F32" i="20" s="1"/>
  <c r="F33" i="20" s="1"/>
  <c r="F34" i="20" s="1"/>
  <c r="F35" i="20" s="1"/>
  <c r="F36" i="20" s="1"/>
  <c r="F37" i="20" s="1"/>
  <c r="L4" i="4"/>
  <c r="L10" i="4"/>
  <c r="L11" i="4"/>
  <c r="L12" i="4"/>
  <c r="L13" i="4"/>
  <c r="L14" i="4"/>
  <c r="L15" i="4"/>
  <c r="L16" i="4"/>
  <c r="L17" i="4"/>
  <c r="L18" i="4"/>
  <c r="L19" i="4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3" i="4"/>
  <c r="L22" i="4" s="1"/>
  <c r="C20" i="1" s="1"/>
  <c r="I21" i="12"/>
  <c r="C11" i="1" s="1"/>
  <c r="L3" i="13"/>
  <c r="L22" i="13" s="1"/>
  <c r="C18" i="1" s="1"/>
  <c r="L3" i="5"/>
  <c r="L3" i="19"/>
  <c r="J20" i="19"/>
  <c r="L20" i="19" s="1"/>
  <c r="L22" i="5" l="1"/>
  <c r="C19" i="1" s="1"/>
  <c r="C23" i="1" s="1"/>
  <c r="F38" i="20"/>
  <c r="F39" i="20" s="1"/>
  <c r="F40" i="20" s="1"/>
  <c r="F41" i="20" s="1"/>
  <c r="F42" i="20" s="1"/>
  <c r="F43" i="20" s="1"/>
  <c r="F44" i="20" s="1"/>
  <c r="F45" i="20" s="1"/>
  <c r="F46" i="20" s="1"/>
  <c r="F47" i="20" s="1"/>
  <c r="F48" i="20" s="1"/>
  <c r="F49" i="20" s="1"/>
  <c r="F50" i="20" s="1"/>
  <c r="F51" i="20" s="1"/>
  <c r="F52" i="20" s="1"/>
  <c r="F53" i="20" s="1"/>
  <c r="F54" i="20" s="1"/>
  <c r="F55" i="20" s="1"/>
  <c r="F56" i="20" s="1"/>
  <c r="F57" i="20" s="1"/>
  <c r="F58" i="20" s="1"/>
  <c r="F59" i="20" s="1"/>
  <c r="F60" i="20" s="1"/>
  <c r="F61" i="20" s="1"/>
  <c r="F62" i="20" s="1"/>
  <c r="F63" i="20" s="1"/>
  <c r="F64" i="20" s="1"/>
  <c r="F65" i="20" s="1"/>
  <c r="F66" i="20" s="1"/>
  <c r="F67" i="20" s="1"/>
  <c r="F68" i="20" s="1"/>
  <c r="F69" i="20" s="1"/>
  <c r="F70" i="20" s="1"/>
  <c r="F71" i="20" s="1"/>
  <c r="F72" i="20" s="1"/>
  <c r="F73" i="20" s="1"/>
  <c r="F4" i="20" s="1"/>
  <c r="J22" i="19"/>
  <c r="L22" i="19"/>
  <c r="C14" i="1"/>
  <c r="C26" i="1" l="1"/>
</calcChain>
</file>

<file path=xl/comments1.xml><?xml version="1.0" encoding="utf-8"?>
<comments xmlns="http://schemas.openxmlformats.org/spreadsheetml/2006/main">
  <authors>
    <author>Author</author>
  </authors>
  <commentList>
    <comment ref="G2" authorId="0" shapeId="0">
      <text>
        <r>
          <rPr>
            <sz val="11"/>
            <color indexed="8"/>
            <rFont val="Lucida Grande"/>
          </rPr>
          <t>Graduated</t>
        </r>
      </text>
    </comment>
    <comment ref="D5" authorId="0" shapeId="0">
      <text>
        <r>
          <rPr>
            <sz val="11"/>
            <color indexed="8"/>
            <rFont val="Lucida Grande"/>
          </rPr>
          <t>Deductions from account</t>
        </r>
      </text>
    </comment>
    <comment ref="E5" authorId="0" shapeId="0">
      <text>
        <r>
          <rPr>
            <sz val="11"/>
            <color indexed="8"/>
            <rFont val="Lucida Grande"/>
          </rPr>
          <t>Deposits to account</t>
        </r>
      </text>
    </comment>
  </commentList>
</comments>
</file>

<file path=xl/comments2.xml><?xml version="1.0" encoding="utf-8"?>
<comments xmlns="http://schemas.openxmlformats.org/spreadsheetml/2006/main">
  <authors>
    <author>Brooke  Adam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Brooke  Adam: This column needs to be updated to include the SNA event columns within the formula whenever a new SNA event takes place</t>
        </r>
      </text>
    </comment>
  </commentList>
</comments>
</file>

<file path=xl/comments3.xml><?xml version="1.0" encoding="utf-8"?>
<comments xmlns="http://schemas.openxmlformats.org/spreadsheetml/2006/main">
  <authors>
    <author>Brooke  Adam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Brooke  Adam: This column needs to be updated to include the SNA event columns within the formula whenever a new SNA event takes place</t>
        </r>
      </text>
    </comment>
  </commentList>
</comments>
</file>

<file path=xl/comments4.xml><?xml version="1.0" encoding="utf-8"?>
<comments xmlns="http://schemas.openxmlformats.org/spreadsheetml/2006/main">
  <authors>
    <author>Brooke  Adam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Brooke  Adam: This column needs to be updated to include the SNA event columns within the formula whenever a new SNA event takes place</t>
        </r>
      </text>
    </comment>
  </commentList>
</comments>
</file>

<file path=xl/comments5.xml><?xml version="1.0" encoding="utf-8"?>
<comments xmlns="http://schemas.openxmlformats.org/spreadsheetml/2006/main">
  <authors>
    <author>Brooke  Adam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Brooke  Adam: This column needs to be updated to include the SNA event columns within the formula whenever a new SNA event takes place</t>
        </r>
      </text>
    </comment>
  </commentList>
</comments>
</file>

<file path=xl/sharedStrings.xml><?xml version="1.0" encoding="utf-8"?>
<sst xmlns="http://schemas.openxmlformats.org/spreadsheetml/2006/main" count="262" uniqueCount="120">
  <si>
    <t>Total Cohort 3</t>
  </si>
  <si>
    <t>Copier/Toner Fund</t>
  </si>
  <si>
    <t>Final Total</t>
  </si>
  <si>
    <t>Graduated</t>
  </si>
  <si>
    <t>Date</t>
  </si>
  <si>
    <t>Event</t>
  </si>
  <si>
    <t>SNA Portion</t>
  </si>
  <si>
    <t>Comments</t>
  </si>
  <si>
    <t xml:space="preserve">Balance forward </t>
  </si>
  <si>
    <t>1 Delegate CSNA 2011 Convention Registration Fee</t>
  </si>
  <si>
    <t>Totals</t>
  </si>
  <si>
    <t>Copier funds</t>
  </si>
  <si>
    <t>Last Name</t>
  </si>
  <si>
    <t>First Name</t>
  </si>
  <si>
    <t>Amount Applied to 
Pinning Ceremony</t>
  </si>
  <si>
    <t>Brooke</t>
  </si>
  <si>
    <t>John</t>
  </si>
  <si>
    <t>Gina</t>
  </si>
  <si>
    <t>Sarah</t>
  </si>
  <si>
    <t>Vincent</t>
  </si>
  <si>
    <t>Professors</t>
  </si>
  <si>
    <t>Jones</t>
  </si>
  <si>
    <t>Description</t>
  </si>
  <si>
    <t>NAME</t>
  </si>
  <si>
    <t>Cohort # Treasurer:</t>
  </si>
  <si>
    <t>General Fund, Cohort #</t>
  </si>
  <si>
    <t>Smith</t>
  </si>
  <si>
    <t>Sally</t>
  </si>
  <si>
    <t>Sees Candy    Fall ’10</t>
  </si>
  <si>
    <t>SNA
Portion</t>
  </si>
  <si>
    <t>Personal Account Payment 12/01/11</t>
  </si>
  <si>
    <t xml:space="preserve">Individual Portion </t>
  </si>
  <si>
    <t>Personal Account Payment 01/01/12</t>
  </si>
  <si>
    <t>Resuatuant Fundraiser Spring '12</t>
  </si>
  <si>
    <t>SNA Event?</t>
  </si>
  <si>
    <t>Yes</t>
  </si>
  <si>
    <t>No</t>
  </si>
  <si>
    <t>Baseball Game     June 2011</t>
  </si>
  <si>
    <t>Gold Canyon Candle    Fall '11</t>
  </si>
  <si>
    <t>Professor</t>
  </si>
  <si>
    <r>
      <t>General Fund</t>
    </r>
    <r>
      <rPr>
        <sz val="12"/>
        <color theme="1"/>
        <rFont val="Helvetica Neue"/>
      </rPr>
      <t>, Cohort 2</t>
    </r>
  </si>
  <si>
    <t>Cohort 2 Treasurer:</t>
  </si>
  <si>
    <t>Sally Smith</t>
  </si>
  <si>
    <t>Cohort 3 Treasurer:</t>
  </si>
  <si>
    <r>
      <t>General Fund</t>
    </r>
    <r>
      <rPr>
        <sz val="12"/>
        <color theme="1"/>
        <rFont val="Helvetica Neue"/>
      </rPr>
      <t>, Cohort 3</t>
    </r>
  </si>
  <si>
    <t>John Smith</t>
  </si>
  <si>
    <t>Cohort 1 Treasurer:</t>
  </si>
  <si>
    <t>Mary Jones</t>
  </si>
  <si>
    <t>General Fund, Cohort 1</t>
  </si>
  <si>
    <t>Payment for Pinning Ceremony May '12</t>
  </si>
  <si>
    <t>Cohort 1  Expenses</t>
  </si>
  <si>
    <t xml:space="preserve">Payment for Pinning Ceremony </t>
  </si>
  <si>
    <t>Cohort 3  Expenses</t>
  </si>
  <si>
    <t>Cohort 2  Expenses</t>
  </si>
  <si>
    <t>Cohort #  Expenses</t>
  </si>
  <si>
    <t>Campus Bank Account Total:</t>
  </si>
  <si>
    <t>Total Cohort 1</t>
  </si>
  <si>
    <t>Total Cohort 2</t>
  </si>
  <si>
    <t>Individual Totals Per Cohort</t>
  </si>
  <si>
    <t>SNA General Fund Totals</t>
  </si>
  <si>
    <t>Retirement Party</t>
  </si>
  <si>
    <t xml:space="preserve">John  </t>
  </si>
  <si>
    <t>Stethoscope sale proceeds</t>
  </si>
  <si>
    <t>Stethoscope sale proceeds from new cohort 3</t>
  </si>
  <si>
    <t>SNA</t>
  </si>
  <si>
    <t>Debit</t>
  </si>
  <si>
    <t>Credit</t>
  </si>
  <si>
    <t>Balance</t>
  </si>
  <si>
    <t>Beginning Balance Academic Year 2011-2012</t>
  </si>
  <si>
    <t>Copier Funds</t>
  </si>
  <si>
    <t>Account Number: xxxxxxxxxxxxx</t>
  </si>
  <si>
    <t>Campus Account</t>
  </si>
  <si>
    <t>C1 - Cohort 1</t>
  </si>
  <si>
    <t>C2 - Cohort 2</t>
  </si>
  <si>
    <t>C3 - Cohort 3</t>
  </si>
  <si>
    <t>P - Professors</t>
  </si>
  <si>
    <t>Accounts</t>
  </si>
  <si>
    <t>C1</t>
  </si>
  <si>
    <t>C2</t>
  </si>
  <si>
    <t>C3</t>
  </si>
  <si>
    <t>Sees Candy Fundraiser, Cohort 1</t>
  </si>
  <si>
    <t>Sees Candy Fundraiser, Cohort 2</t>
  </si>
  <si>
    <t>Sees Candy Fundraiser, Cohort 3</t>
  </si>
  <si>
    <t>Sees Candy Fundraiser, Professors</t>
  </si>
  <si>
    <t>Beginning Balance for Academic Year 2010-2011</t>
  </si>
  <si>
    <t>P</t>
  </si>
  <si>
    <t>Padres Fundraiser, Cohort 1</t>
  </si>
  <si>
    <t>Padres Fundraiser, Cohort 2</t>
  </si>
  <si>
    <t>Padres Fundraiser, Cohort 3</t>
  </si>
  <si>
    <t>Padres Fundraiser, Professors</t>
  </si>
  <si>
    <t>Current Bank Balance:</t>
  </si>
  <si>
    <t>Balanced to statement 10/31/10</t>
  </si>
  <si>
    <t>Balanced to statement 07/31/11</t>
  </si>
  <si>
    <t>Candle Fundraiser, Cohort 1</t>
  </si>
  <si>
    <t>Candle Fundraiser, Cohort 2</t>
  </si>
  <si>
    <t>Candle Fundraiser, Cohort 3</t>
  </si>
  <si>
    <t>Candle Fundraiser, Professors</t>
  </si>
  <si>
    <t>Balanced to statement 10/31/11</t>
  </si>
  <si>
    <t>Stethoscope Sale Proceeds from new cohort</t>
  </si>
  <si>
    <t>Balanced to statement 09/30/11</t>
  </si>
  <si>
    <t>Personal Account Payments, Cohort 1</t>
  </si>
  <si>
    <t>Personal Account Payments, Cohort 2</t>
  </si>
  <si>
    <t>Personal Account Payments, Cohort 3</t>
  </si>
  <si>
    <t>Balanced to statement 12/31/11</t>
  </si>
  <si>
    <t>1 Delegate CSNA 2011 Convention Registration Fee - Brooke</t>
  </si>
  <si>
    <t>1 Delegate CSNA 2011 Convention Registration Fee - Gina</t>
  </si>
  <si>
    <t>1 Delegate CSNA 2011 Convention Registration Fee - Vincent</t>
  </si>
  <si>
    <t>1 Delegate CSNA 2011 Convention Registration Fee - Sara</t>
  </si>
  <si>
    <t>1 Delegate CSNA 2011 Convention Registration Fee - John</t>
  </si>
  <si>
    <t>Balanced to statement 11/30/11</t>
  </si>
  <si>
    <t>Plaque for Laurie's Retirement</t>
  </si>
  <si>
    <t>Plaque for Laurie L. Retirement</t>
  </si>
  <si>
    <t>Restaurant Fundraiser Proceeds, Cohort 1</t>
  </si>
  <si>
    <t>Restaurant Fundraiser Proceeds, Cohort 2</t>
  </si>
  <si>
    <t>Restaurant Fundraiser Proceeds, Cohort 3</t>
  </si>
  <si>
    <t>Balanced to statement 04/30/11</t>
  </si>
  <si>
    <t>Pinning Ceremony Payment, Cohort 1</t>
  </si>
  <si>
    <t>Balanced to statement 05/31/11</t>
  </si>
  <si>
    <t>Balanced to statement 01/31/12</t>
  </si>
  <si>
    <t>Restaurant Fundraiser Spring '12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</si>
</sst>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_-&quot;$&quot;* #,##0.00_-;_-&quot;$&quot;* \(#,##0.00\)_-;_-&quot;$&quot;* &quot;-&quot;??;_-@_-"/>
    <numFmt numFmtId="165" formatCode="&quot;$&quot;#,##0.00"/>
    <numFmt numFmtId="166" formatCode="mm/dd/yy"/>
    <numFmt numFmtId="167" formatCode="mm/dd/yyyy"/>
  </numFmts>
  <fonts count="13">
    <font>
      <sz val="11"/>
      <color indexed="8"/>
      <name val="Helvetica Neue"/>
    </font>
    <font>
      <sz val="10"/>
      <color indexed="9"/>
      <name val="Arial"/>
      <family val="2"/>
    </font>
    <font>
      <b/>
      <sz val="12"/>
      <color indexed="10"/>
      <name val="Helvetica Neue"/>
    </font>
    <font>
      <sz val="12"/>
      <color indexed="9"/>
      <name val="Helvetica Neue"/>
    </font>
    <font>
      <sz val="12"/>
      <color indexed="10"/>
      <name val="Helvetica Neue"/>
    </font>
    <font>
      <sz val="12"/>
      <color indexed="8"/>
      <name val="Helvetica Neue"/>
    </font>
    <font>
      <b/>
      <sz val="11"/>
      <color indexed="8"/>
      <name val="Helvetica Neue"/>
    </font>
    <font>
      <sz val="12"/>
      <color rgb="FFFF0000"/>
      <name val="Helvetica Neue"/>
    </font>
    <font>
      <b/>
      <sz val="9"/>
      <color indexed="81"/>
      <name val="Tahoma"/>
      <family val="2"/>
    </font>
    <font>
      <sz val="12"/>
      <color theme="1"/>
      <name val="Helvetica Neue"/>
    </font>
    <font>
      <sz val="11"/>
      <color theme="1"/>
      <name val="Helvetica Neue"/>
    </font>
    <font>
      <sz val="11"/>
      <color indexed="8"/>
      <name val="Lucida Grande"/>
    </font>
    <font>
      <b/>
      <sz val="24"/>
      <color indexed="10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6"/>
      </right>
      <top style="thin">
        <color indexed="15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5"/>
      </top>
      <bottom style="thin">
        <color indexed="16"/>
      </bottom>
      <diagonal/>
    </border>
    <border>
      <left style="thin">
        <color indexed="16"/>
      </left>
      <right style="thin">
        <color indexed="15"/>
      </right>
      <top style="thin">
        <color indexed="15"/>
      </top>
      <bottom style="thin">
        <color indexed="16"/>
      </bottom>
      <diagonal/>
    </border>
    <border>
      <left style="thin">
        <color indexed="15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5"/>
      </right>
      <top style="thin">
        <color indexed="16"/>
      </top>
      <bottom style="thin">
        <color indexed="16"/>
      </bottom>
      <diagonal/>
    </border>
    <border>
      <left style="thin">
        <color indexed="15"/>
      </left>
      <right style="thin">
        <color indexed="16"/>
      </right>
      <top style="thin">
        <color indexed="16"/>
      </top>
      <bottom style="thin">
        <color indexed="15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5"/>
      </bottom>
      <diagonal/>
    </border>
    <border>
      <left style="thin">
        <color indexed="16"/>
      </left>
      <right style="thin">
        <color indexed="15"/>
      </right>
      <top style="thin">
        <color indexed="16"/>
      </top>
      <bottom style="thin">
        <color indexed="15"/>
      </bottom>
      <diagonal/>
    </border>
    <border>
      <left style="thin">
        <color indexed="15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5"/>
      </right>
      <top/>
      <bottom style="thin">
        <color indexed="1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00">
    <xf numFmtId="0" fontId="0" fillId="0" borderId="0" xfId="0" applyAlignment="1"/>
    <xf numFmtId="0" fontId="1" fillId="0" borderId="0" xfId="0" applyNumberFormat="1" applyFont="1" applyAlignment="1"/>
    <xf numFmtId="0" fontId="3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165" fontId="3" fillId="2" borderId="0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166" fontId="5" fillId="2" borderId="3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vertical="top" wrapText="1"/>
    </xf>
    <xf numFmtId="0" fontId="5" fillId="2" borderId="5" xfId="0" applyNumberFormat="1" applyFont="1" applyFill="1" applyBorder="1" applyAlignment="1">
      <alignment vertical="top" wrapText="1"/>
    </xf>
    <xf numFmtId="166" fontId="5" fillId="2" borderId="6" xfId="0" applyNumberFormat="1" applyFont="1" applyFill="1" applyBorder="1" applyAlignment="1">
      <alignment vertical="top" wrapText="1"/>
    </xf>
    <xf numFmtId="0" fontId="5" fillId="2" borderId="7" xfId="0" applyNumberFormat="1" applyFont="1" applyFill="1" applyBorder="1" applyAlignment="1">
      <alignment vertical="top" wrapText="1"/>
    </xf>
    <xf numFmtId="164" fontId="5" fillId="2" borderId="7" xfId="0" applyNumberFormat="1" applyFont="1" applyFill="1" applyBorder="1" applyAlignment="1">
      <alignment vertical="top" wrapText="1"/>
    </xf>
    <xf numFmtId="0" fontId="5" fillId="2" borderId="8" xfId="0" applyNumberFormat="1" applyFont="1" applyFill="1" applyBorder="1" applyAlignment="1">
      <alignment vertical="top" wrapText="1"/>
    </xf>
    <xf numFmtId="0" fontId="5" fillId="2" borderId="3" xfId="0" applyNumberFormat="1" applyFont="1" applyFill="1" applyBorder="1" applyAlignment="1">
      <alignment vertical="top" wrapText="1"/>
    </xf>
    <xf numFmtId="164" fontId="5" fillId="2" borderId="5" xfId="0" applyNumberFormat="1" applyFont="1" applyFill="1" applyBorder="1" applyAlignment="1">
      <alignment vertical="top" wrapText="1"/>
    </xf>
    <xf numFmtId="0" fontId="5" fillId="2" borderId="6" xfId="0" applyNumberFormat="1" applyFont="1" applyFill="1" applyBorder="1" applyAlignment="1">
      <alignment vertical="top" wrapText="1"/>
    </xf>
    <xf numFmtId="164" fontId="5" fillId="2" borderId="8" xfId="0" applyNumberFormat="1" applyFont="1" applyFill="1" applyBorder="1" applyAlignment="1">
      <alignment vertical="top" wrapText="1"/>
    </xf>
    <xf numFmtId="0" fontId="5" fillId="2" borderId="6" xfId="0" applyNumberFormat="1" applyFont="1" applyFill="1" applyBorder="1" applyAlignment="1">
      <alignment vertical="top"/>
    </xf>
    <xf numFmtId="0" fontId="5" fillId="2" borderId="10" xfId="0" applyNumberFormat="1" applyFont="1" applyFill="1" applyBorder="1" applyAlignment="1">
      <alignment vertical="top"/>
    </xf>
    <xf numFmtId="0" fontId="5" fillId="2" borderId="10" xfId="0" applyNumberFormat="1" applyFont="1" applyFill="1" applyBorder="1" applyAlignment="1">
      <alignment vertical="top" wrapText="1"/>
    </xf>
    <xf numFmtId="0" fontId="5" fillId="2" borderId="11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vertical="top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/>
    <xf numFmtId="166" fontId="2" fillId="5" borderId="2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 wrapText="1"/>
    </xf>
    <xf numFmtId="166" fontId="2" fillId="5" borderId="9" xfId="0" applyNumberFormat="1" applyFont="1" applyFill="1" applyBorder="1" applyAlignment="1">
      <alignment vertical="top" wrapText="1"/>
    </xf>
    <xf numFmtId="0" fontId="2" fillId="5" borderId="10" xfId="0" applyNumberFormat="1" applyFont="1" applyFill="1" applyBorder="1" applyAlignment="1">
      <alignment vertical="top" wrapText="1"/>
    </xf>
    <xf numFmtId="164" fontId="2" fillId="5" borderId="10" xfId="0" applyNumberFormat="1" applyFont="1" applyFill="1" applyBorder="1" applyAlignment="1">
      <alignment vertical="top" wrapText="1"/>
    </xf>
    <xf numFmtId="164" fontId="2" fillId="5" borderId="11" xfId="0" applyNumberFormat="1" applyFont="1" applyFill="1" applyBorder="1" applyAlignment="1">
      <alignment vertical="top" wrapText="1"/>
    </xf>
    <xf numFmtId="0" fontId="4" fillId="5" borderId="6" xfId="0" applyNumberFormat="1" applyFont="1" applyFill="1" applyBorder="1" applyAlignment="1">
      <alignment vertical="top" wrapText="1"/>
    </xf>
    <xf numFmtId="0" fontId="4" fillId="5" borderId="7" xfId="0" applyNumberFormat="1" applyFont="1" applyFill="1" applyBorder="1" applyAlignment="1">
      <alignment vertical="top" wrapText="1"/>
    </xf>
    <xf numFmtId="164" fontId="4" fillId="5" borderId="7" xfId="0" applyNumberFormat="1" applyFont="1" applyFill="1" applyBorder="1" applyAlignment="1">
      <alignment vertical="top" wrapText="1"/>
    </xf>
    <xf numFmtId="164" fontId="4" fillId="5" borderId="8" xfId="0" applyNumberFormat="1" applyFont="1" applyFill="1" applyBorder="1" applyAlignment="1">
      <alignment vertical="top" wrapText="1"/>
    </xf>
    <xf numFmtId="0" fontId="2" fillId="5" borderId="2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vertical="top" wrapText="1"/>
    </xf>
    <xf numFmtId="0" fontId="9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/>
    </xf>
    <xf numFmtId="0" fontId="9" fillId="2" borderId="6" xfId="0" applyNumberFormat="1" applyFont="1" applyFill="1" applyBorder="1" applyAlignment="1">
      <alignment vertical="top"/>
    </xf>
    <xf numFmtId="164" fontId="9" fillId="2" borderId="7" xfId="0" applyNumberFormat="1" applyFont="1" applyFill="1" applyBorder="1" applyAlignment="1">
      <alignment vertical="top" wrapText="1"/>
    </xf>
    <xf numFmtId="164" fontId="9" fillId="2" borderId="8" xfId="0" applyNumberFormat="1" applyFont="1" applyFill="1" applyBorder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/>
    <xf numFmtId="0" fontId="9" fillId="2" borderId="10" xfId="0" applyNumberFormat="1" applyFont="1" applyFill="1" applyBorder="1" applyAlignment="1">
      <alignment vertical="top"/>
    </xf>
    <xf numFmtId="0" fontId="9" fillId="2" borderId="11" xfId="0" applyNumberFormat="1" applyFont="1" applyFill="1" applyBorder="1" applyAlignment="1">
      <alignment vertical="top" wrapText="1"/>
    </xf>
    <xf numFmtId="166" fontId="4" fillId="5" borderId="9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vertical="top" wrapText="1"/>
    </xf>
    <xf numFmtId="164" fontId="4" fillId="5" borderId="10" xfId="0" applyNumberFormat="1" applyFont="1" applyFill="1" applyBorder="1" applyAlignment="1">
      <alignment vertical="top" wrapText="1"/>
    </xf>
    <xf numFmtId="164" fontId="4" fillId="5" borderId="11" xfId="0" applyNumberFormat="1" applyFont="1" applyFill="1" applyBorder="1" applyAlignment="1">
      <alignment vertical="top" wrapText="1"/>
    </xf>
    <xf numFmtId="166" fontId="5" fillId="2" borderId="12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 wrapText="1"/>
    </xf>
    <xf numFmtId="0" fontId="5" fillId="2" borderId="14" xfId="0" applyNumberFormat="1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/>
    <xf numFmtId="0" fontId="3" fillId="4" borderId="15" xfId="0" applyNumberFormat="1" applyFont="1" applyFill="1" applyBorder="1" applyAlignment="1"/>
    <xf numFmtId="164" fontId="3" fillId="4" borderId="16" xfId="0" applyNumberFormat="1" applyFont="1" applyFill="1" applyBorder="1" applyAlignment="1"/>
    <xf numFmtId="0" fontId="3" fillId="3" borderId="19" xfId="0" applyNumberFormat="1" applyFont="1" applyFill="1" applyBorder="1" applyAlignment="1"/>
    <xf numFmtId="164" fontId="3" fillId="3" borderId="20" xfId="0" applyNumberFormat="1" applyFont="1" applyFill="1" applyBorder="1" applyAlignment="1"/>
    <xf numFmtId="0" fontId="3" fillId="2" borderId="19" xfId="0" applyNumberFormat="1" applyFont="1" applyFill="1" applyBorder="1" applyAlignment="1"/>
    <xf numFmtId="164" fontId="3" fillId="2" borderId="20" xfId="0" applyNumberFormat="1" applyFont="1" applyFill="1" applyBorder="1" applyAlignment="1"/>
    <xf numFmtId="164" fontId="4" fillId="5" borderId="21" xfId="0" applyNumberFormat="1" applyFont="1" applyFill="1" applyBorder="1" applyAlignment="1">
      <alignment vertical="top" wrapText="1"/>
    </xf>
    <xf numFmtId="164" fontId="4" fillId="5" borderId="22" xfId="0" applyNumberFormat="1" applyFont="1" applyFill="1" applyBorder="1" applyAlignment="1">
      <alignment vertical="top" wrapText="1"/>
    </xf>
    <xf numFmtId="0" fontId="0" fillId="0" borderId="0" xfId="0" applyAlignment="1"/>
    <xf numFmtId="0" fontId="0" fillId="0" borderId="0" xfId="0" applyNumberFormat="1" applyFont="1" applyAlignment="1">
      <alignment vertical="top" wrapText="1"/>
    </xf>
    <xf numFmtId="167" fontId="0" fillId="6" borderId="7" xfId="0" applyNumberFormat="1" applyFont="1" applyFill="1" applyBorder="1" applyAlignment="1">
      <alignment wrapText="1"/>
    </xf>
    <xf numFmtId="0" fontId="0" fillId="6" borderId="7" xfId="0" applyNumberFormat="1" applyFont="1" applyFill="1" applyBorder="1" applyAlignment="1">
      <alignment wrapText="1"/>
    </xf>
    <xf numFmtId="0" fontId="0" fillId="6" borderId="7" xfId="0" applyNumberFormat="1" applyFont="1" applyFill="1" applyBorder="1" applyAlignment="1"/>
    <xf numFmtId="165" fontId="0" fillId="6" borderId="7" xfId="0" applyNumberFormat="1" applyFont="1" applyFill="1" applyBorder="1" applyAlignment="1">
      <alignment wrapText="1"/>
    </xf>
    <xf numFmtId="164" fontId="0" fillId="6" borderId="7" xfId="0" applyNumberFormat="1" applyFont="1" applyFill="1" applyBorder="1" applyAlignment="1">
      <alignment wrapText="1"/>
    </xf>
    <xf numFmtId="0" fontId="0" fillId="6" borderId="24" xfId="0" applyNumberFormat="1" applyFont="1" applyFill="1" applyBorder="1" applyAlignment="1"/>
    <xf numFmtId="0" fontId="0" fillId="6" borderId="1" xfId="0" applyNumberFormat="1" applyFont="1" applyFill="1" applyBorder="1" applyAlignment="1">
      <alignment vertical="top" wrapText="1"/>
    </xf>
    <xf numFmtId="165" fontId="0" fillId="6" borderId="1" xfId="0" applyNumberFormat="1" applyFont="1" applyFill="1" applyBorder="1" applyAlignment="1">
      <alignment wrapText="1"/>
    </xf>
    <xf numFmtId="8" fontId="0" fillId="6" borderId="7" xfId="0" applyNumberFormat="1" applyFont="1" applyFill="1" applyBorder="1" applyAlignment="1">
      <alignment wrapText="1"/>
    </xf>
    <xf numFmtId="167" fontId="0" fillId="6" borderId="25" xfId="0" applyNumberFormat="1" applyFont="1" applyFill="1" applyBorder="1" applyAlignment="1">
      <alignment wrapText="1"/>
    </xf>
    <xf numFmtId="0" fontId="0" fillId="6" borderId="1" xfId="0" applyNumberFormat="1" applyFont="1" applyFill="1" applyBorder="1" applyAlignment="1">
      <alignment vertical="top"/>
    </xf>
    <xf numFmtId="164" fontId="0" fillId="6" borderId="1" xfId="0" applyNumberFormat="1" applyFont="1" applyFill="1" applyBorder="1" applyAlignment="1">
      <alignment wrapText="1"/>
    </xf>
    <xf numFmtId="167" fontId="0" fillId="6" borderId="26" xfId="0" applyNumberFormat="1" applyFont="1" applyFill="1" applyBorder="1" applyAlignment="1">
      <alignment wrapText="1"/>
    </xf>
    <xf numFmtId="0" fontId="0" fillId="6" borderId="27" xfId="0" applyNumberFormat="1" applyFont="1" applyFill="1" applyBorder="1" applyAlignment="1">
      <alignment vertical="top" wrapText="1"/>
    </xf>
    <xf numFmtId="0" fontId="0" fillId="6" borderId="27" xfId="0" applyNumberFormat="1" applyFont="1" applyFill="1" applyBorder="1" applyAlignment="1">
      <alignment vertical="top"/>
    </xf>
    <xf numFmtId="165" fontId="0" fillId="6" borderId="27" xfId="0" applyNumberFormat="1" applyFont="1" applyFill="1" applyBorder="1" applyAlignment="1">
      <alignment wrapText="1"/>
    </xf>
    <xf numFmtId="164" fontId="0" fillId="6" borderId="27" xfId="0" applyNumberFormat="1" applyFont="1" applyFill="1" applyBorder="1" applyAlignment="1">
      <alignment wrapText="1"/>
    </xf>
    <xf numFmtId="164" fontId="2" fillId="5" borderId="0" xfId="0" applyNumberFormat="1" applyFont="1" applyFill="1" applyBorder="1" applyAlignment="1">
      <alignment horizontal="center" vertical="top" wrapText="1"/>
    </xf>
    <xf numFmtId="164" fontId="12" fillId="5" borderId="0" xfId="0" applyNumberFormat="1" applyFont="1" applyFill="1" applyBorder="1" applyAlignment="1">
      <alignment horizontal="center" vertical="top" wrapText="1"/>
    </xf>
    <xf numFmtId="164" fontId="2" fillId="5" borderId="0" xfId="0" applyNumberFormat="1" applyFont="1" applyFill="1" applyBorder="1" applyAlignment="1">
      <alignment horizontal="left" vertical="top"/>
    </xf>
    <xf numFmtId="167" fontId="6" fillId="6" borderId="23" xfId="0" applyNumberFormat="1" applyFont="1" applyFill="1" applyBorder="1" applyAlignment="1">
      <alignment horizontal="center" wrapText="1"/>
    </xf>
    <xf numFmtId="0" fontId="6" fillId="6" borderId="23" xfId="0" applyNumberFormat="1" applyFont="1" applyFill="1" applyBorder="1" applyAlignment="1">
      <alignment horizontal="center" wrapText="1"/>
    </xf>
    <xf numFmtId="0" fontId="6" fillId="6" borderId="23" xfId="0" applyNumberFormat="1" applyFont="1" applyFill="1" applyBorder="1" applyAlignment="1">
      <alignment horizontal="center"/>
    </xf>
    <xf numFmtId="165" fontId="6" fillId="6" borderId="23" xfId="0" applyNumberFormat="1" applyFont="1" applyFill="1" applyBorder="1" applyAlignment="1">
      <alignment horizontal="center" wrapText="1"/>
    </xf>
    <xf numFmtId="164" fontId="6" fillId="6" borderId="28" xfId="0" applyNumberFormat="1" applyFont="1" applyFill="1" applyBorder="1" applyAlignment="1">
      <alignment horizontal="center" wrapText="1"/>
    </xf>
    <xf numFmtId="164" fontId="4" fillId="5" borderId="0" xfId="0" applyNumberFormat="1" applyFont="1" applyFill="1" applyBorder="1" applyAlignment="1">
      <alignment horizontal="center" vertical="top" wrapText="1"/>
    </xf>
    <xf numFmtId="0" fontId="0" fillId="6" borderId="1" xfId="0" applyNumberFormat="1" applyFont="1" applyFill="1" applyBorder="1" applyAlignment="1"/>
    <xf numFmtId="0" fontId="0" fillId="6" borderId="27" xfId="0" applyNumberFormat="1" applyFont="1" applyFill="1" applyBorder="1" applyAlignment="1"/>
    <xf numFmtId="165" fontId="6" fillId="6" borderId="29" xfId="0" applyNumberFormat="1" applyFont="1" applyFill="1" applyBorder="1" applyAlignment="1">
      <alignment horizontal="right"/>
    </xf>
    <xf numFmtId="165" fontId="6" fillId="6" borderId="30" xfId="0" applyNumberFormat="1" applyFont="1" applyFill="1" applyBorder="1" applyAlignment="1">
      <alignment horizontal="right"/>
    </xf>
    <xf numFmtId="164" fontId="2" fillId="5" borderId="17" xfId="0" applyNumberFormat="1" applyFont="1" applyFill="1" applyBorder="1" applyAlignment="1">
      <alignment horizontal="center" vertical="top" wrapText="1"/>
    </xf>
    <xf numFmtId="164" fontId="2" fillId="5" borderId="18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5E88B1"/>
      <rgbColor rgb="00C0C0C0"/>
      <rgbColor rgb="00DD0806"/>
      <rgbColor rgb="00FCF305"/>
      <rgbColor rgb="003A4E7E"/>
      <rgbColor rgb="00A8BFD4"/>
      <rgbColor rgb="00FFFF33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3"/>
  <sheetViews>
    <sheetView tabSelected="1" workbookViewId="0">
      <selection activeCell="A7" sqref="A7"/>
    </sheetView>
  </sheetViews>
  <sheetFormatPr defaultRowHeight="14.25"/>
  <cols>
    <col min="1" max="1" width="10.5" style="67" customWidth="1"/>
    <col min="2" max="2" width="9" style="67" bestFit="1" customWidth="1"/>
    <col min="3" max="3" width="51.75" style="67" bestFit="1" customWidth="1"/>
    <col min="4" max="4" width="8.625" style="67" bestFit="1" customWidth="1"/>
    <col min="5" max="5" width="17.625" style="67" customWidth="1"/>
    <col min="6" max="6" width="10.875" style="67" bestFit="1" customWidth="1"/>
    <col min="7" max="7" width="27.125" style="67" bestFit="1" customWidth="1"/>
    <col min="8" max="8" width="15" style="67" bestFit="1" customWidth="1"/>
    <col min="9" max="254" width="10.25" style="67" customWidth="1"/>
    <col min="255" max="256" width="10.25" style="66" customWidth="1"/>
    <col min="257" max="16384" width="9" style="66"/>
  </cols>
  <sheetData>
    <row r="1" spans="1:8" ht="27.95" customHeight="1">
      <c r="A1" s="85"/>
      <c r="B1" s="85"/>
      <c r="C1" s="86" t="s">
        <v>71</v>
      </c>
      <c r="D1" s="85"/>
      <c r="E1" s="85"/>
      <c r="F1" s="85"/>
      <c r="G1" s="93"/>
      <c r="H1" s="85"/>
    </row>
    <row r="2" spans="1:8" ht="18" customHeight="1">
      <c r="A2" s="85"/>
      <c r="B2" s="85"/>
      <c r="C2" s="85" t="s">
        <v>70</v>
      </c>
      <c r="D2" s="85"/>
      <c r="E2" s="85"/>
      <c r="F2" s="85"/>
      <c r="G2" s="85" t="s">
        <v>72</v>
      </c>
      <c r="H2" s="85" t="s">
        <v>75</v>
      </c>
    </row>
    <row r="3" spans="1:8" ht="18" customHeight="1">
      <c r="A3" s="85"/>
      <c r="B3" s="85"/>
      <c r="C3" s="85"/>
      <c r="D3" s="85"/>
      <c r="E3" s="85"/>
      <c r="F3" s="85"/>
      <c r="G3" s="85" t="s">
        <v>73</v>
      </c>
      <c r="H3" s="85" t="s">
        <v>64</v>
      </c>
    </row>
    <row r="4" spans="1:8" ht="18" customHeight="1">
      <c r="A4" s="85"/>
      <c r="B4" s="85"/>
      <c r="C4" s="85"/>
      <c r="D4" s="96" t="s">
        <v>90</v>
      </c>
      <c r="E4" s="97"/>
      <c r="F4" s="92">
        <f>F73</f>
        <v>1232.1399999999999</v>
      </c>
      <c r="G4" s="85" t="s">
        <v>74</v>
      </c>
      <c r="H4" s="85"/>
    </row>
    <row r="5" spans="1:8" ht="18" customHeight="1">
      <c r="A5" s="88" t="s">
        <v>4</v>
      </c>
      <c r="B5" s="89" t="s">
        <v>76</v>
      </c>
      <c r="C5" s="90"/>
      <c r="D5" s="91" t="s">
        <v>65</v>
      </c>
      <c r="E5" s="91" t="s">
        <v>66</v>
      </c>
      <c r="F5" s="89" t="s">
        <v>67</v>
      </c>
      <c r="G5" s="85"/>
      <c r="H5" s="85"/>
    </row>
    <row r="6" spans="1:8" ht="18" customHeight="1">
      <c r="A6" s="85"/>
      <c r="B6" s="85"/>
      <c r="C6" s="87" t="s">
        <v>84</v>
      </c>
      <c r="D6" s="85"/>
      <c r="E6" s="85"/>
      <c r="F6" s="85">
        <v>0</v>
      </c>
      <c r="G6" s="85"/>
      <c r="H6" s="85"/>
    </row>
    <row r="7" spans="1:8" ht="18" customHeight="1">
      <c r="A7" s="68">
        <v>40452</v>
      </c>
      <c r="B7" s="69" t="s">
        <v>77</v>
      </c>
      <c r="C7" s="70" t="s">
        <v>80</v>
      </c>
      <c r="D7" s="71"/>
      <c r="E7" s="71">
        <v>15</v>
      </c>
      <c r="F7" s="72">
        <f>F6+(D7+E7)</f>
        <v>15</v>
      </c>
      <c r="G7" s="73"/>
      <c r="H7" s="74"/>
    </row>
    <row r="8" spans="1:8" ht="18" customHeight="1">
      <c r="A8" s="68">
        <v>40452</v>
      </c>
      <c r="B8" s="69" t="s">
        <v>78</v>
      </c>
      <c r="C8" s="70" t="s">
        <v>81</v>
      </c>
      <c r="D8" s="71"/>
      <c r="E8" s="71">
        <v>15</v>
      </c>
      <c r="F8" s="72">
        <f t="shared" ref="F8:F71" si="0">F7+(D8+E8)</f>
        <v>30</v>
      </c>
      <c r="G8" s="73"/>
      <c r="H8" s="74"/>
    </row>
    <row r="9" spans="1:8" ht="18" customHeight="1">
      <c r="A9" s="68">
        <v>40452</v>
      </c>
      <c r="B9" s="69" t="s">
        <v>79</v>
      </c>
      <c r="C9" s="70" t="s">
        <v>82</v>
      </c>
      <c r="D9" s="71"/>
      <c r="E9" s="71">
        <v>55</v>
      </c>
      <c r="F9" s="72">
        <f t="shared" si="0"/>
        <v>85</v>
      </c>
      <c r="G9" s="73"/>
      <c r="H9" s="74"/>
    </row>
    <row r="10" spans="1:8" ht="18" customHeight="1">
      <c r="A10" s="68">
        <v>40452</v>
      </c>
      <c r="B10" s="69" t="s">
        <v>85</v>
      </c>
      <c r="C10" s="70" t="s">
        <v>83</v>
      </c>
      <c r="D10" s="71"/>
      <c r="E10" s="71">
        <v>15</v>
      </c>
      <c r="F10" s="72">
        <f t="shared" si="0"/>
        <v>100</v>
      </c>
      <c r="G10" s="73" t="s">
        <v>91</v>
      </c>
      <c r="H10" s="74"/>
    </row>
    <row r="11" spans="1:8" ht="18" customHeight="1">
      <c r="A11" s="68">
        <v>40724</v>
      </c>
      <c r="B11" s="69" t="s">
        <v>77</v>
      </c>
      <c r="C11" s="70" t="s">
        <v>86</v>
      </c>
      <c r="D11" s="71"/>
      <c r="E11" s="71">
        <v>50</v>
      </c>
      <c r="F11" s="72">
        <f t="shared" si="0"/>
        <v>150</v>
      </c>
      <c r="G11" s="73"/>
      <c r="H11" s="74"/>
    </row>
    <row r="12" spans="1:8" ht="18" customHeight="1">
      <c r="A12" s="68">
        <v>40724</v>
      </c>
      <c r="B12" s="69" t="s">
        <v>78</v>
      </c>
      <c r="C12" s="70" t="s">
        <v>87</v>
      </c>
      <c r="D12" s="71"/>
      <c r="E12" s="71">
        <v>50</v>
      </c>
      <c r="F12" s="72">
        <f t="shared" si="0"/>
        <v>200</v>
      </c>
      <c r="G12" s="73"/>
      <c r="H12" s="74"/>
    </row>
    <row r="13" spans="1:8" ht="18" customHeight="1">
      <c r="A13" s="68">
        <v>40724</v>
      </c>
      <c r="B13" s="69" t="s">
        <v>79</v>
      </c>
      <c r="C13" s="70" t="s">
        <v>88</v>
      </c>
      <c r="D13" s="71"/>
      <c r="E13" s="71">
        <v>50</v>
      </c>
      <c r="F13" s="72">
        <f t="shared" si="0"/>
        <v>250</v>
      </c>
      <c r="G13" s="73"/>
      <c r="H13" s="74"/>
    </row>
    <row r="14" spans="1:8" ht="18" customHeight="1">
      <c r="A14" s="68">
        <v>40724</v>
      </c>
      <c r="B14" s="69" t="s">
        <v>85</v>
      </c>
      <c r="C14" s="70" t="s">
        <v>89</v>
      </c>
      <c r="D14" s="71"/>
      <c r="E14" s="71">
        <v>50</v>
      </c>
      <c r="F14" s="72">
        <f t="shared" si="0"/>
        <v>300</v>
      </c>
      <c r="G14" s="73" t="s">
        <v>92</v>
      </c>
      <c r="H14" s="74"/>
    </row>
    <row r="15" spans="1:8" ht="18" customHeight="1">
      <c r="A15" s="85"/>
      <c r="B15" s="85"/>
      <c r="C15" s="87" t="s">
        <v>68</v>
      </c>
      <c r="D15" s="85"/>
      <c r="E15" s="85"/>
      <c r="F15" s="85">
        <f t="shared" si="0"/>
        <v>300</v>
      </c>
      <c r="G15" s="93"/>
      <c r="H15" s="85"/>
    </row>
    <row r="16" spans="1:8" ht="18" customHeight="1">
      <c r="A16" s="68">
        <v>40787</v>
      </c>
      <c r="B16" s="69" t="s">
        <v>64</v>
      </c>
      <c r="C16" s="70" t="s">
        <v>98</v>
      </c>
      <c r="D16" s="76"/>
      <c r="E16" s="71">
        <v>100</v>
      </c>
      <c r="F16" s="72">
        <f t="shared" si="0"/>
        <v>400</v>
      </c>
      <c r="G16" s="73"/>
      <c r="H16" s="74"/>
    </row>
    <row r="17" spans="1:8" ht="18" customHeight="1">
      <c r="A17" s="68">
        <v>40788</v>
      </c>
      <c r="B17" s="69" t="s">
        <v>64</v>
      </c>
      <c r="C17" s="70" t="s">
        <v>69</v>
      </c>
      <c r="D17" s="76"/>
      <c r="E17" s="71">
        <v>20.67</v>
      </c>
      <c r="F17" s="72">
        <f t="shared" si="0"/>
        <v>420.67</v>
      </c>
      <c r="G17" s="73" t="s">
        <v>99</v>
      </c>
      <c r="H17" s="74"/>
    </row>
    <row r="18" spans="1:8" ht="18" customHeight="1">
      <c r="A18" s="68">
        <v>40817</v>
      </c>
      <c r="B18" s="69" t="s">
        <v>77</v>
      </c>
      <c r="C18" s="70" t="s">
        <v>93</v>
      </c>
      <c r="D18" s="76"/>
      <c r="E18" s="71">
        <v>85</v>
      </c>
      <c r="F18" s="72">
        <f t="shared" si="0"/>
        <v>505.67</v>
      </c>
      <c r="G18" s="73"/>
      <c r="H18" s="74"/>
    </row>
    <row r="19" spans="1:8" ht="17.100000000000001" customHeight="1">
      <c r="A19" s="68">
        <v>40817</v>
      </c>
      <c r="B19" s="69" t="s">
        <v>78</v>
      </c>
      <c r="C19" s="70" t="s">
        <v>94</v>
      </c>
      <c r="D19" s="76"/>
      <c r="E19" s="71">
        <v>85</v>
      </c>
      <c r="F19" s="72">
        <f t="shared" si="0"/>
        <v>590.67000000000007</v>
      </c>
      <c r="G19" s="73"/>
      <c r="H19" s="74"/>
    </row>
    <row r="20" spans="1:8" ht="18" customHeight="1">
      <c r="A20" s="68">
        <v>40817</v>
      </c>
      <c r="B20" s="69" t="s">
        <v>79</v>
      </c>
      <c r="C20" s="70" t="s">
        <v>95</v>
      </c>
      <c r="D20" s="76"/>
      <c r="E20" s="71">
        <v>40</v>
      </c>
      <c r="F20" s="72">
        <f t="shared" si="0"/>
        <v>630.67000000000007</v>
      </c>
      <c r="G20" s="73"/>
      <c r="H20" s="74"/>
    </row>
    <row r="21" spans="1:8" ht="18" customHeight="1">
      <c r="A21" s="68">
        <v>40817</v>
      </c>
      <c r="B21" s="69" t="s">
        <v>85</v>
      </c>
      <c r="C21" s="70" t="s">
        <v>96</v>
      </c>
      <c r="D21" s="76"/>
      <c r="E21" s="71">
        <v>85</v>
      </c>
      <c r="F21" s="72">
        <f t="shared" si="0"/>
        <v>715.67000000000007</v>
      </c>
      <c r="G21" s="73"/>
      <c r="H21" s="74"/>
    </row>
    <row r="22" spans="1:8" ht="17.100000000000001" customHeight="1">
      <c r="A22" s="68">
        <v>40829</v>
      </c>
      <c r="B22" s="69" t="s">
        <v>64</v>
      </c>
      <c r="C22" s="70" t="s">
        <v>69</v>
      </c>
      <c r="D22" s="76"/>
      <c r="E22" s="71">
        <v>28.89</v>
      </c>
      <c r="F22" s="72">
        <f t="shared" si="0"/>
        <v>744.56000000000006</v>
      </c>
      <c r="G22" s="73"/>
      <c r="H22" s="74"/>
    </row>
    <row r="23" spans="1:8" ht="18" customHeight="1">
      <c r="A23" s="68">
        <v>40834</v>
      </c>
      <c r="B23" s="69" t="s">
        <v>64</v>
      </c>
      <c r="C23" s="70" t="s">
        <v>69</v>
      </c>
      <c r="D23" s="76"/>
      <c r="E23" s="71">
        <v>27.3</v>
      </c>
      <c r="F23" s="72">
        <f t="shared" si="0"/>
        <v>771.86</v>
      </c>
      <c r="G23" s="73" t="s">
        <v>97</v>
      </c>
      <c r="H23" s="74"/>
    </row>
    <row r="24" spans="1:8" ht="18" customHeight="1">
      <c r="A24" s="68">
        <v>40861</v>
      </c>
      <c r="B24" s="69" t="s">
        <v>64</v>
      </c>
      <c r="C24" s="70" t="s">
        <v>104</v>
      </c>
      <c r="D24" s="76">
        <v>-65</v>
      </c>
      <c r="E24" s="71"/>
      <c r="F24" s="72">
        <f t="shared" si="0"/>
        <v>706.86</v>
      </c>
      <c r="G24" s="73"/>
      <c r="H24" s="74"/>
    </row>
    <row r="25" spans="1:8" ht="18" customHeight="1">
      <c r="A25" s="68">
        <v>40861</v>
      </c>
      <c r="B25" s="69" t="s">
        <v>64</v>
      </c>
      <c r="C25" s="70" t="s">
        <v>105</v>
      </c>
      <c r="D25" s="76">
        <v>-65</v>
      </c>
      <c r="E25" s="71"/>
      <c r="F25" s="72">
        <f t="shared" si="0"/>
        <v>641.86</v>
      </c>
      <c r="G25" s="73"/>
      <c r="H25" s="74"/>
    </row>
    <row r="26" spans="1:8" ht="18" customHeight="1">
      <c r="A26" s="68">
        <v>40861</v>
      </c>
      <c r="B26" s="69" t="s">
        <v>64</v>
      </c>
      <c r="C26" s="70" t="s">
        <v>106</v>
      </c>
      <c r="D26" s="76">
        <v>-65</v>
      </c>
      <c r="E26" s="71"/>
      <c r="F26" s="72">
        <f t="shared" si="0"/>
        <v>576.86</v>
      </c>
      <c r="G26" s="73"/>
      <c r="H26" s="74"/>
    </row>
    <row r="27" spans="1:8" ht="18" customHeight="1">
      <c r="A27" s="68">
        <v>40861</v>
      </c>
      <c r="B27" s="69" t="s">
        <v>64</v>
      </c>
      <c r="C27" s="70" t="s">
        <v>107</v>
      </c>
      <c r="D27" s="76">
        <v>-65</v>
      </c>
      <c r="E27" s="71"/>
      <c r="F27" s="72">
        <f t="shared" si="0"/>
        <v>511.86</v>
      </c>
      <c r="G27" s="73"/>
      <c r="H27" s="74"/>
    </row>
    <row r="28" spans="1:8" ht="18" customHeight="1">
      <c r="A28" s="68">
        <v>40861</v>
      </c>
      <c r="B28" s="69" t="s">
        <v>64</v>
      </c>
      <c r="C28" s="70" t="s">
        <v>108</v>
      </c>
      <c r="D28" s="76">
        <v>-65</v>
      </c>
      <c r="E28" s="71"/>
      <c r="F28" s="72">
        <f t="shared" si="0"/>
        <v>446.86</v>
      </c>
      <c r="G28" s="73" t="s">
        <v>109</v>
      </c>
      <c r="H28" s="74"/>
    </row>
    <row r="29" spans="1:8" ht="18" customHeight="1">
      <c r="A29" s="68">
        <v>40878</v>
      </c>
      <c r="B29" s="69" t="s">
        <v>77</v>
      </c>
      <c r="C29" s="70" t="s">
        <v>100</v>
      </c>
      <c r="D29" s="76"/>
      <c r="E29" s="71">
        <v>60</v>
      </c>
      <c r="F29" s="72">
        <f t="shared" si="0"/>
        <v>506.86</v>
      </c>
      <c r="G29" s="73"/>
      <c r="H29" s="74"/>
    </row>
    <row r="30" spans="1:8" ht="18" customHeight="1">
      <c r="A30" s="68">
        <v>40878</v>
      </c>
      <c r="B30" s="69" t="s">
        <v>78</v>
      </c>
      <c r="C30" s="70" t="s">
        <v>101</v>
      </c>
      <c r="D30" s="76"/>
      <c r="E30" s="71">
        <v>60</v>
      </c>
      <c r="F30" s="72">
        <f t="shared" si="0"/>
        <v>566.86</v>
      </c>
      <c r="G30" s="73"/>
      <c r="H30" s="74"/>
    </row>
    <row r="31" spans="1:8" ht="18" customHeight="1">
      <c r="A31" s="68">
        <v>40878</v>
      </c>
      <c r="B31" s="69" t="s">
        <v>79</v>
      </c>
      <c r="C31" s="70" t="s">
        <v>102</v>
      </c>
      <c r="D31" s="76"/>
      <c r="E31" s="71">
        <v>150</v>
      </c>
      <c r="F31" s="72">
        <f t="shared" si="0"/>
        <v>716.86</v>
      </c>
      <c r="G31" s="73"/>
      <c r="H31" s="74"/>
    </row>
    <row r="32" spans="1:8" ht="18" customHeight="1">
      <c r="A32" s="68">
        <v>40882</v>
      </c>
      <c r="B32" s="69" t="s">
        <v>64</v>
      </c>
      <c r="C32" s="70" t="s">
        <v>69</v>
      </c>
      <c r="D32" s="76"/>
      <c r="E32" s="71">
        <v>27.78</v>
      </c>
      <c r="F32" s="72">
        <f t="shared" si="0"/>
        <v>744.64</v>
      </c>
      <c r="G32" s="73"/>
      <c r="H32" s="74"/>
    </row>
    <row r="33" spans="1:8" ht="18" customHeight="1">
      <c r="A33" s="68">
        <v>40882</v>
      </c>
      <c r="B33" s="69" t="s">
        <v>64</v>
      </c>
      <c r="C33" s="70" t="s">
        <v>110</v>
      </c>
      <c r="D33" s="76">
        <v>-50</v>
      </c>
      <c r="E33" s="71"/>
      <c r="F33" s="72">
        <f t="shared" si="0"/>
        <v>694.64</v>
      </c>
      <c r="G33" s="73" t="s">
        <v>103</v>
      </c>
      <c r="H33" s="74"/>
    </row>
    <row r="34" spans="1:8" ht="18" customHeight="1">
      <c r="A34" s="68">
        <v>40923</v>
      </c>
      <c r="B34" s="69" t="s">
        <v>77</v>
      </c>
      <c r="C34" s="70" t="s">
        <v>100</v>
      </c>
      <c r="D34" s="76"/>
      <c r="E34" s="71">
        <v>60</v>
      </c>
      <c r="F34" s="72">
        <f t="shared" si="0"/>
        <v>754.64</v>
      </c>
      <c r="G34" s="73"/>
      <c r="H34" s="74"/>
    </row>
    <row r="35" spans="1:8" ht="18" customHeight="1">
      <c r="A35" s="68">
        <v>40923</v>
      </c>
      <c r="B35" s="69" t="s">
        <v>78</v>
      </c>
      <c r="C35" s="70" t="s">
        <v>101</v>
      </c>
      <c r="D35" s="76"/>
      <c r="E35" s="71">
        <v>60</v>
      </c>
      <c r="F35" s="72">
        <f t="shared" si="0"/>
        <v>814.64</v>
      </c>
      <c r="G35" s="73"/>
      <c r="H35" s="74"/>
    </row>
    <row r="36" spans="1:8" ht="18" customHeight="1">
      <c r="A36" s="68">
        <v>40923</v>
      </c>
      <c r="B36" s="69" t="s">
        <v>79</v>
      </c>
      <c r="C36" s="70" t="s">
        <v>102</v>
      </c>
      <c r="D36" s="76"/>
      <c r="E36" s="71">
        <v>50</v>
      </c>
      <c r="F36" s="72">
        <f t="shared" si="0"/>
        <v>864.64</v>
      </c>
      <c r="G36" s="73" t="s">
        <v>118</v>
      </c>
      <c r="H36" s="74"/>
    </row>
    <row r="37" spans="1:8" ht="18" customHeight="1">
      <c r="A37" s="68">
        <v>41029</v>
      </c>
      <c r="B37" s="69" t="s">
        <v>77</v>
      </c>
      <c r="C37" s="70" t="s">
        <v>112</v>
      </c>
      <c r="D37" s="76"/>
      <c r="E37" s="71">
        <v>300</v>
      </c>
      <c r="F37" s="72">
        <f t="shared" si="0"/>
        <v>1164.6399999999999</v>
      </c>
      <c r="G37" s="73"/>
      <c r="H37" s="74"/>
    </row>
    <row r="38" spans="1:8" ht="18" customHeight="1">
      <c r="A38" s="68">
        <v>41029</v>
      </c>
      <c r="B38" s="69" t="s">
        <v>78</v>
      </c>
      <c r="C38" s="70" t="s">
        <v>113</v>
      </c>
      <c r="D38" s="76"/>
      <c r="E38" s="71">
        <v>300</v>
      </c>
      <c r="F38" s="72">
        <f t="shared" si="0"/>
        <v>1464.6399999999999</v>
      </c>
      <c r="G38" s="73"/>
      <c r="H38" s="74"/>
    </row>
    <row r="39" spans="1:8" ht="18" customHeight="1">
      <c r="A39" s="68">
        <v>41029</v>
      </c>
      <c r="B39" s="69" t="s">
        <v>79</v>
      </c>
      <c r="C39" s="70" t="s">
        <v>114</v>
      </c>
      <c r="D39" s="76"/>
      <c r="E39" s="71">
        <v>300</v>
      </c>
      <c r="F39" s="72">
        <f t="shared" si="0"/>
        <v>1764.6399999999999</v>
      </c>
      <c r="G39" s="73" t="s">
        <v>115</v>
      </c>
      <c r="H39" s="74"/>
    </row>
    <row r="40" spans="1:8" ht="18" customHeight="1">
      <c r="A40" s="68">
        <v>41034</v>
      </c>
      <c r="B40" s="69" t="s">
        <v>77</v>
      </c>
      <c r="C40" s="70" t="s">
        <v>116</v>
      </c>
      <c r="D40" s="76">
        <v>-532.5</v>
      </c>
      <c r="E40" s="71"/>
      <c r="F40" s="72">
        <f t="shared" si="0"/>
        <v>1232.1399999999999</v>
      </c>
      <c r="G40" s="73" t="s">
        <v>117</v>
      </c>
      <c r="H40" s="74"/>
    </row>
    <row r="41" spans="1:8" ht="18" customHeight="1">
      <c r="A41" s="68"/>
      <c r="B41" s="69"/>
      <c r="C41" s="70"/>
      <c r="D41" s="76"/>
      <c r="E41" s="71"/>
      <c r="F41" s="72">
        <f t="shared" si="0"/>
        <v>1232.1399999999999</v>
      </c>
      <c r="G41" s="73"/>
      <c r="H41" s="74"/>
    </row>
    <row r="42" spans="1:8" ht="18" customHeight="1">
      <c r="A42" s="68"/>
      <c r="B42" s="69"/>
      <c r="C42" s="70"/>
      <c r="D42" s="76"/>
      <c r="E42" s="71"/>
      <c r="F42" s="72">
        <f t="shared" si="0"/>
        <v>1232.1399999999999</v>
      </c>
      <c r="G42" s="73"/>
      <c r="H42" s="74"/>
    </row>
    <row r="43" spans="1:8" ht="18" customHeight="1">
      <c r="A43" s="68"/>
      <c r="B43" s="69"/>
      <c r="C43" s="70"/>
      <c r="D43" s="76"/>
      <c r="E43" s="71"/>
      <c r="F43" s="72">
        <f t="shared" si="0"/>
        <v>1232.1399999999999</v>
      </c>
      <c r="G43" s="73"/>
      <c r="H43" s="74"/>
    </row>
    <row r="44" spans="1:8" ht="18" customHeight="1">
      <c r="A44" s="68"/>
      <c r="B44" s="69"/>
      <c r="C44" s="70"/>
      <c r="D44" s="76"/>
      <c r="E44" s="71"/>
      <c r="F44" s="72">
        <f t="shared" si="0"/>
        <v>1232.1399999999999</v>
      </c>
      <c r="G44" s="73"/>
      <c r="H44" s="74"/>
    </row>
    <row r="45" spans="1:8" ht="18" customHeight="1">
      <c r="A45" s="68"/>
      <c r="B45" s="69"/>
      <c r="C45" s="70"/>
      <c r="D45" s="76"/>
      <c r="E45" s="71"/>
      <c r="F45" s="72">
        <f t="shared" si="0"/>
        <v>1232.1399999999999</v>
      </c>
      <c r="G45" s="73"/>
      <c r="H45" s="74"/>
    </row>
    <row r="46" spans="1:8" ht="18" customHeight="1">
      <c r="A46" s="68"/>
      <c r="B46" s="69"/>
      <c r="C46" s="70"/>
      <c r="D46" s="76"/>
      <c r="E46" s="71"/>
      <c r="F46" s="72">
        <f t="shared" si="0"/>
        <v>1232.1399999999999</v>
      </c>
      <c r="G46" s="73"/>
      <c r="H46" s="74"/>
    </row>
    <row r="47" spans="1:8" ht="18" customHeight="1">
      <c r="A47" s="68"/>
      <c r="B47" s="69"/>
      <c r="C47" s="70"/>
      <c r="D47" s="76"/>
      <c r="E47" s="71"/>
      <c r="F47" s="72">
        <f t="shared" si="0"/>
        <v>1232.1399999999999</v>
      </c>
      <c r="G47" s="73"/>
      <c r="H47" s="74"/>
    </row>
    <row r="48" spans="1:8" ht="18" customHeight="1">
      <c r="A48" s="68"/>
      <c r="B48" s="69"/>
      <c r="C48" s="70"/>
      <c r="D48" s="76"/>
      <c r="E48" s="71"/>
      <c r="F48" s="72">
        <f t="shared" si="0"/>
        <v>1232.1399999999999</v>
      </c>
      <c r="G48" s="73"/>
      <c r="H48" s="74"/>
    </row>
    <row r="49" spans="1:8" ht="18" customHeight="1">
      <c r="A49" s="68"/>
      <c r="B49" s="69"/>
      <c r="C49" s="70"/>
      <c r="D49" s="76"/>
      <c r="E49" s="71"/>
      <c r="F49" s="72">
        <f t="shared" si="0"/>
        <v>1232.1399999999999</v>
      </c>
      <c r="G49" s="73"/>
      <c r="H49" s="74"/>
    </row>
    <row r="50" spans="1:8" ht="18" customHeight="1">
      <c r="A50" s="68"/>
      <c r="B50" s="69"/>
      <c r="C50" s="70"/>
      <c r="D50" s="76"/>
      <c r="E50" s="71"/>
      <c r="F50" s="72">
        <f t="shared" si="0"/>
        <v>1232.1399999999999</v>
      </c>
      <c r="G50" s="73"/>
      <c r="H50" s="74"/>
    </row>
    <row r="51" spans="1:8" ht="18" customHeight="1">
      <c r="A51" s="68"/>
      <c r="B51" s="69"/>
      <c r="C51" s="70"/>
      <c r="D51" s="76"/>
      <c r="E51" s="71"/>
      <c r="F51" s="72">
        <f t="shared" si="0"/>
        <v>1232.1399999999999</v>
      </c>
      <c r="G51" s="73"/>
      <c r="H51" s="74"/>
    </row>
    <row r="52" spans="1:8" ht="18" customHeight="1">
      <c r="A52" s="68"/>
      <c r="B52" s="69"/>
      <c r="C52" s="70"/>
      <c r="D52" s="76"/>
      <c r="E52" s="71"/>
      <c r="F52" s="72">
        <f t="shared" si="0"/>
        <v>1232.1399999999999</v>
      </c>
      <c r="G52" s="73"/>
      <c r="H52" s="74"/>
    </row>
    <row r="53" spans="1:8" ht="18" customHeight="1">
      <c r="A53" s="68"/>
      <c r="B53" s="69"/>
      <c r="C53" s="70"/>
      <c r="D53" s="76"/>
      <c r="E53" s="71"/>
      <c r="F53" s="72">
        <f t="shared" si="0"/>
        <v>1232.1399999999999</v>
      </c>
      <c r="G53" s="73"/>
      <c r="H53" s="74"/>
    </row>
    <row r="54" spans="1:8" ht="18" customHeight="1">
      <c r="A54" s="68"/>
      <c r="B54" s="69"/>
      <c r="C54" s="70"/>
      <c r="D54" s="76"/>
      <c r="E54" s="71"/>
      <c r="F54" s="72">
        <f t="shared" si="0"/>
        <v>1232.1399999999999</v>
      </c>
      <c r="G54" s="73"/>
      <c r="H54" s="74"/>
    </row>
    <row r="55" spans="1:8" ht="18" customHeight="1">
      <c r="A55" s="68"/>
      <c r="B55" s="69"/>
      <c r="C55" s="70"/>
      <c r="D55" s="76"/>
      <c r="E55" s="71"/>
      <c r="F55" s="72">
        <f t="shared" si="0"/>
        <v>1232.1399999999999</v>
      </c>
      <c r="G55" s="73"/>
      <c r="H55" s="74"/>
    </row>
    <row r="56" spans="1:8" ht="18" customHeight="1">
      <c r="A56" s="68"/>
      <c r="B56" s="69"/>
      <c r="C56" s="70"/>
      <c r="D56" s="76"/>
      <c r="E56" s="71"/>
      <c r="F56" s="72">
        <f t="shared" si="0"/>
        <v>1232.1399999999999</v>
      </c>
      <c r="G56" s="73"/>
      <c r="H56" s="74"/>
    </row>
    <row r="57" spans="1:8" ht="18" customHeight="1">
      <c r="A57" s="68"/>
      <c r="B57" s="69"/>
      <c r="C57" s="70"/>
      <c r="D57" s="76"/>
      <c r="E57" s="71"/>
      <c r="F57" s="72">
        <f t="shared" si="0"/>
        <v>1232.1399999999999</v>
      </c>
      <c r="G57" s="73"/>
      <c r="H57" s="74"/>
    </row>
    <row r="58" spans="1:8" ht="18" customHeight="1">
      <c r="A58" s="68"/>
      <c r="B58" s="69"/>
      <c r="C58" s="70"/>
      <c r="D58" s="76"/>
      <c r="E58" s="71"/>
      <c r="F58" s="72">
        <f t="shared" si="0"/>
        <v>1232.1399999999999</v>
      </c>
      <c r="G58" s="73"/>
      <c r="H58" s="74"/>
    </row>
    <row r="59" spans="1:8" ht="18" customHeight="1">
      <c r="A59" s="68"/>
      <c r="B59" s="69"/>
      <c r="C59" s="70"/>
      <c r="D59" s="76"/>
      <c r="E59" s="71"/>
      <c r="F59" s="72">
        <f t="shared" si="0"/>
        <v>1232.1399999999999</v>
      </c>
      <c r="G59" s="73"/>
      <c r="H59" s="74"/>
    </row>
    <row r="60" spans="1:8" ht="18" customHeight="1">
      <c r="A60" s="68"/>
      <c r="B60" s="69"/>
      <c r="C60" s="70"/>
      <c r="D60" s="76"/>
      <c r="E60" s="71"/>
      <c r="F60" s="72">
        <f t="shared" si="0"/>
        <v>1232.1399999999999</v>
      </c>
      <c r="G60" s="73"/>
      <c r="H60" s="74"/>
    </row>
    <row r="61" spans="1:8" ht="18" customHeight="1">
      <c r="A61" s="68"/>
      <c r="B61" s="69"/>
      <c r="C61" s="70"/>
      <c r="D61" s="76"/>
      <c r="E61" s="71"/>
      <c r="F61" s="72">
        <f t="shared" si="0"/>
        <v>1232.1399999999999</v>
      </c>
      <c r="G61" s="73"/>
      <c r="H61" s="74"/>
    </row>
    <row r="62" spans="1:8" ht="18" customHeight="1">
      <c r="A62" s="68"/>
      <c r="B62" s="69"/>
      <c r="C62" s="70"/>
      <c r="D62" s="76"/>
      <c r="E62" s="71"/>
      <c r="F62" s="72">
        <f t="shared" si="0"/>
        <v>1232.1399999999999</v>
      </c>
      <c r="G62" s="73"/>
      <c r="H62" s="74"/>
    </row>
    <row r="63" spans="1:8" ht="18" customHeight="1">
      <c r="A63" s="68"/>
      <c r="B63" s="69"/>
      <c r="C63" s="70"/>
      <c r="D63" s="76"/>
      <c r="E63" s="71"/>
      <c r="F63" s="72">
        <f t="shared" si="0"/>
        <v>1232.1399999999999</v>
      </c>
      <c r="G63" s="73"/>
      <c r="H63" s="74"/>
    </row>
    <row r="64" spans="1:8" ht="18" customHeight="1">
      <c r="A64" s="68"/>
      <c r="B64" s="69"/>
      <c r="C64" s="70"/>
      <c r="D64" s="76"/>
      <c r="E64" s="71"/>
      <c r="F64" s="72">
        <f t="shared" si="0"/>
        <v>1232.1399999999999</v>
      </c>
      <c r="G64" s="73"/>
      <c r="H64" s="74"/>
    </row>
    <row r="65" spans="1:8" ht="18" customHeight="1">
      <c r="A65" s="68"/>
      <c r="B65" s="69"/>
      <c r="C65" s="70"/>
      <c r="D65" s="76"/>
      <c r="E65" s="71"/>
      <c r="F65" s="72">
        <f t="shared" si="0"/>
        <v>1232.1399999999999</v>
      </c>
      <c r="G65" s="73"/>
      <c r="H65" s="74"/>
    </row>
    <row r="66" spans="1:8" ht="18" customHeight="1">
      <c r="A66" s="68"/>
      <c r="B66" s="69"/>
      <c r="C66" s="70"/>
      <c r="D66" s="76"/>
      <c r="E66" s="71"/>
      <c r="F66" s="72">
        <f t="shared" si="0"/>
        <v>1232.1399999999999</v>
      </c>
      <c r="G66" s="73"/>
      <c r="H66" s="74"/>
    </row>
    <row r="67" spans="1:8" ht="18" customHeight="1">
      <c r="A67" s="68"/>
      <c r="B67" s="69"/>
      <c r="C67" s="70"/>
      <c r="D67" s="76"/>
      <c r="E67" s="71"/>
      <c r="F67" s="72">
        <f t="shared" si="0"/>
        <v>1232.1399999999999</v>
      </c>
      <c r="G67" s="73"/>
      <c r="H67" s="74"/>
    </row>
    <row r="68" spans="1:8" ht="18" customHeight="1">
      <c r="A68" s="68"/>
      <c r="B68" s="69"/>
      <c r="C68" s="70"/>
      <c r="D68" s="76"/>
      <c r="E68" s="71"/>
      <c r="F68" s="72">
        <f t="shared" si="0"/>
        <v>1232.1399999999999</v>
      </c>
      <c r="G68" s="73"/>
      <c r="H68" s="74"/>
    </row>
    <row r="69" spans="1:8" ht="18" customHeight="1">
      <c r="A69" s="68"/>
      <c r="B69" s="69"/>
      <c r="C69" s="70"/>
      <c r="D69" s="76"/>
      <c r="E69" s="71"/>
      <c r="F69" s="72">
        <f t="shared" si="0"/>
        <v>1232.1399999999999</v>
      </c>
      <c r="G69" s="73"/>
      <c r="H69" s="74"/>
    </row>
    <row r="70" spans="1:8" ht="18" customHeight="1">
      <c r="A70" s="68"/>
      <c r="B70" s="69"/>
      <c r="C70" s="70"/>
      <c r="D70" s="76"/>
      <c r="E70" s="71"/>
      <c r="F70" s="72">
        <f t="shared" si="0"/>
        <v>1232.1399999999999</v>
      </c>
      <c r="G70" s="73"/>
      <c r="H70" s="74"/>
    </row>
    <row r="71" spans="1:8" ht="18" customHeight="1">
      <c r="A71" s="77"/>
      <c r="B71" s="74"/>
      <c r="C71" s="78"/>
      <c r="D71" s="75"/>
      <c r="E71" s="75"/>
      <c r="F71" s="79">
        <f t="shared" si="0"/>
        <v>1232.1399999999999</v>
      </c>
      <c r="G71" s="94"/>
      <c r="H71" s="74"/>
    </row>
    <row r="72" spans="1:8" ht="18" customHeight="1">
      <c r="A72" s="77"/>
      <c r="B72" s="74"/>
      <c r="C72" s="78"/>
      <c r="D72" s="75"/>
      <c r="E72" s="75"/>
      <c r="F72" s="79">
        <f t="shared" ref="F72:F73" si="1">F71+(D72+E72)</f>
        <v>1232.1399999999999</v>
      </c>
      <c r="G72" s="94"/>
      <c r="H72" s="74"/>
    </row>
    <row r="73" spans="1:8" ht="18" customHeight="1">
      <c r="A73" s="80"/>
      <c r="B73" s="81"/>
      <c r="C73" s="82"/>
      <c r="D73" s="83"/>
      <c r="E73" s="83"/>
      <c r="F73" s="84">
        <f t="shared" si="1"/>
        <v>1232.1399999999999</v>
      </c>
      <c r="G73" s="95"/>
      <c r="H73" s="81"/>
    </row>
  </sheetData>
  <mergeCells count="1">
    <mergeCell ref="D4:E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workbookViewId="0">
      <selection activeCell="A31" sqref="A31"/>
    </sheetView>
  </sheetViews>
  <sheetFormatPr defaultRowHeight="20.100000000000001" customHeight="1"/>
  <cols>
    <col min="1" max="1" width="16.25" style="1" customWidth="1"/>
    <col min="2" max="2" width="26.75" style="1" bestFit="1" customWidth="1"/>
    <col min="3" max="3" width="12.5" style="1" bestFit="1" customWidth="1"/>
    <col min="4" max="5" width="18.875" style="57" customWidth="1"/>
    <col min="6" max="256" width="10.25" style="1" customWidth="1"/>
  </cols>
  <sheetData>
    <row r="1" spans="1:5" ht="20.100000000000001" customHeight="1" thickBot="1"/>
    <row r="2" spans="1:5" ht="15.75">
      <c r="A2" s="55"/>
      <c r="B2" s="98" t="s">
        <v>59</v>
      </c>
      <c r="C2" s="99"/>
      <c r="D2" s="2"/>
      <c r="E2" s="2"/>
    </row>
    <row r="3" spans="1:5" ht="15">
      <c r="A3" s="2"/>
      <c r="B3" s="60" t="s">
        <v>56</v>
      </c>
      <c r="C3" s="61">
        <f>'Cohort 1 - Graduated '!K22</f>
        <v>37.5</v>
      </c>
      <c r="D3" s="2"/>
      <c r="E3" s="2"/>
    </row>
    <row r="4" spans="1:5" ht="15">
      <c r="A4" s="2"/>
      <c r="B4" s="62" t="s">
        <v>57</v>
      </c>
      <c r="C4" s="63">
        <f>'Cohort 2'!K22</f>
        <v>37.5</v>
      </c>
      <c r="D4" s="2"/>
      <c r="E4" s="2"/>
    </row>
    <row r="5" spans="1:5" ht="15">
      <c r="A5" s="2"/>
      <c r="B5" s="62" t="s">
        <v>0</v>
      </c>
      <c r="C5" s="63">
        <f>'Cohort 3'!K22</f>
        <v>36.25</v>
      </c>
      <c r="D5" s="2"/>
      <c r="E5" s="3"/>
    </row>
    <row r="6" spans="1:5" ht="15">
      <c r="A6" s="2"/>
      <c r="B6" s="62"/>
      <c r="C6" s="63">
        <f>'Cohort 2'!M20</f>
        <v>0</v>
      </c>
      <c r="D6" s="2"/>
      <c r="E6" s="3"/>
    </row>
    <row r="7" spans="1:5" ht="15">
      <c r="A7" s="2"/>
      <c r="B7" s="62"/>
      <c r="C7" s="63"/>
      <c r="D7" s="2"/>
      <c r="E7" s="2"/>
    </row>
    <row r="8" spans="1:5" ht="15">
      <c r="A8" s="2"/>
      <c r="B8" s="62"/>
      <c r="C8" s="63"/>
      <c r="D8" s="2"/>
      <c r="E8" s="2"/>
    </row>
    <row r="9" spans="1:5" ht="15">
      <c r="A9" s="2"/>
      <c r="B9" s="62"/>
      <c r="C9" s="63"/>
      <c r="D9" s="4"/>
      <c r="E9" s="4"/>
    </row>
    <row r="10" spans="1:5" ht="15">
      <c r="A10" s="2"/>
      <c r="B10" s="62"/>
      <c r="C10" s="63"/>
      <c r="D10" s="2"/>
      <c r="E10" s="2"/>
    </row>
    <row r="11" spans="1:5" ht="15">
      <c r="A11" s="2"/>
      <c r="B11" s="62" t="s">
        <v>20</v>
      </c>
      <c r="C11" s="63">
        <f>Professors!I21</f>
        <v>150</v>
      </c>
      <c r="D11" s="2"/>
      <c r="E11" s="2"/>
    </row>
    <row r="12" spans="1:5" ht="15">
      <c r="A12" s="2"/>
      <c r="B12" s="62" t="s">
        <v>1</v>
      </c>
      <c r="C12" s="63">
        <f>'Copier-Toner'!C7</f>
        <v>104.64</v>
      </c>
      <c r="D12" s="2"/>
      <c r="E12" s="2"/>
    </row>
    <row r="13" spans="1:5" ht="15">
      <c r="A13" s="2"/>
      <c r="B13" s="62" t="s">
        <v>64</v>
      </c>
      <c r="C13" s="63">
        <f>SNA!C12</f>
        <v>-275</v>
      </c>
      <c r="D13" s="2"/>
      <c r="E13" s="2"/>
    </row>
    <row r="14" spans="1:5" ht="15.75" thickBot="1">
      <c r="A14" s="56"/>
      <c r="B14" s="64" t="s">
        <v>2</v>
      </c>
      <c r="C14" s="65">
        <f>SUM(C2:C13)</f>
        <v>90.889999999999986</v>
      </c>
      <c r="D14" s="2"/>
      <c r="E14" s="2"/>
    </row>
    <row r="15" spans="1:5" ht="15">
      <c r="A15" s="2"/>
      <c r="B15" s="2"/>
      <c r="C15" s="2"/>
      <c r="D15" s="2"/>
      <c r="E15" s="2"/>
    </row>
    <row r="16" spans="1:5" ht="15.75" thickBot="1">
      <c r="A16" s="2"/>
      <c r="B16" s="2"/>
      <c r="C16" s="2"/>
      <c r="D16" s="2"/>
      <c r="E16" s="2"/>
    </row>
    <row r="17" spans="1:5" ht="15.75">
      <c r="A17" s="55"/>
      <c r="B17" s="98" t="s">
        <v>58</v>
      </c>
      <c r="C17" s="99"/>
      <c r="D17" s="2"/>
      <c r="E17" s="2"/>
    </row>
    <row r="18" spans="1:5" ht="15">
      <c r="A18" s="2"/>
      <c r="B18" s="60" t="s">
        <v>56</v>
      </c>
      <c r="C18" s="61">
        <f>'Cohort 1 - Graduated '!L22</f>
        <v>0</v>
      </c>
      <c r="D18" s="2" t="s">
        <v>3</v>
      </c>
      <c r="E18" s="2"/>
    </row>
    <row r="19" spans="1:5" ht="15">
      <c r="A19" s="2"/>
      <c r="B19" s="62" t="s">
        <v>57</v>
      </c>
      <c r="C19" s="63">
        <f>'Cohort 2'!L22</f>
        <v>532.5</v>
      </c>
      <c r="D19" s="2"/>
      <c r="E19" s="2"/>
    </row>
    <row r="20" spans="1:5" ht="15">
      <c r="A20" s="2"/>
      <c r="B20" s="62" t="s">
        <v>0</v>
      </c>
      <c r="C20" s="63">
        <f>'Cohort 3'!L22</f>
        <v>608.75</v>
      </c>
      <c r="D20" s="2"/>
      <c r="E20" s="2"/>
    </row>
    <row r="21" spans="1:5" ht="15">
      <c r="A21" s="2"/>
      <c r="B21" s="62"/>
      <c r="C21" s="63"/>
      <c r="D21" s="2"/>
      <c r="E21" s="2"/>
    </row>
    <row r="22" spans="1:5" ht="15">
      <c r="A22" s="2"/>
      <c r="B22" s="62"/>
      <c r="C22" s="63"/>
      <c r="D22" s="2"/>
      <c r="E22" s="2"/>
    </row>
    <row r="23" spans="1:5" ht="15.75" thickBot="1">
      <c r="A23" s="56"/>
      <c r="B23" s="64" t="s">
        <v>2</v>
      </c>
      <c r="C23" s="65">
        <f>SUM(C18:C22)</f>
        <v>1141.25</v>
      </c>
      <c r="D23" s="2"/>
      <c r="E23" s="2"/>
    </row>
    <row r="24" spans="1:5" ht="15">
      <c r="A24" s="2"/>
      <c r="B24" s="2"/>
      <c r="C24" s="2"/>
      <c r="D24" s="2"/>
      <c r="E24" s="2"/>
    </row>
    <row r="25" spans="1:5" ht="15.75" thickBot="1">
      <c r="A25" s="2"/>
      <c r="B25" s="2"/>
      <c r="C25" s="2"/>
      <c r="D25" s="2"/>
      <c r="E25" s="2"/>
    </row>
    <row r="26" spans="1:5" ht="15.75" thickBot="1">
      <c r="A26" s="2"/>
      <c r="B26" s="58" t="s">
        <v>55</v>
      </c>
      <c r="C26" s="59">
        <f>C14+C23</f>
        <v>1232.1399999999999</v>
      </c>
      <c r="D26" s="2"/>
      <c r="E26" s="2"/>
    </row>
  </sheetData>
  <mergeCells count="2">
    <mergeCell ref="B2:C2"/>
    <mergeCell ref="B17:C17"/>
  </mergeCells>
  <pageMargins left="0.5" right="0.5" top="0.5" bottom="0.5" header="0.30000001192092896" footer="0.30000001192092896"/>
  <pageSetup paperSize="0" orientation="portrait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3"/>
  <sheetViews>
    <sheetView showGridLines="0" zoomScaleNormal="100" workbookViewId="0">
      <pane ySplit="2" topLeftCell="A3" activePane="bottomLeft" state="frozen"/>
      <selection pane="bottomLeft" activeCell="H20" sqref="H20"/>
    </sheetView>
  </sheetViews>
  <sheetFormatPr defaultRowHeight="20.100000000000001" customHeight="1"/>
  <cols>
    <col min="1" max="12" width="12" style="5" customWidth="1"/>
    <col min="13" max="254" width="10.25" style="5" customWidth="1"/>
    <col min="255" max="256" width="10.25" customWidth="1"/>
  </cols>
  <sheetData>
    <row r="1" spans="1:256" ht="20.100000000000001" customHeight="1">
      <c r="A1" s="35" t="s">
        <v>34</v>
      </c>
      <c r="B1" s="26"/>
      <c r="C1" s="26" t="s">
        <v>35</v>
      </c>
      <c r="D1" s="26" t="s">
        <v>35</v>
      </c>
      <c r="E1" s="26" t="s">
        <v>35</v>
      </c>
      <c r="F1" s="26" t="s">
        <v>36</v>
      </c>
      <c r="G1" s="26" t="s">
        <v>36</v>
      </c>
      <c r="H1" s="26" t="s">
        <v>36</v>
      </c>
      <c r="I1" s="26"/>
      <c r="J1" s="26"/>
      <c r="K1" s="26"/>
      <c r="L1" s="26"/>
    </row>
    <row r="2" spans="1:256" s="5" customFormat="1" ht="65.099999999999994" customHeight="1">
      <c r="A2" s="26" t="s">
        <v>12</v>
      </c>
      <c r="B2" s="26" t="s">
        <v>13</v>
      </c>
      <c r="C2" s="26" t="s">
        <v>28</v>
      </c>
      <c r="D2" s="26" t="s">
        <v>37</v>
      </c>
      <c r="E2" s="26" t="s">
        <v>38</v>
      </c>
      <c r="F2" s="26" t="s">
        <v>30</v>
      </c>
      <c r="G2" s="26" t="s">
        <v>32</v>
      </c>
      <c r="H2" s="26" t="s">
        <v>33</v>
      </c>
      <c r="I2" s="26" t="s">
        <v>51</v>
      </c>
      <c r="J2" s="26" t="s">
        <v>31</v>
      </c>
      <c r="K2" s="26" t="s">
        <v>29</v>
      </c>
      <c r="L2" s="26" t="s">
        <v>14</v>
      </c>
      <c r="IU2"/>
      <c r="IV2"/>
    </row>
    <row r="3" spans="1:256" s="5" customFormat="1" ht="18.95" customHeight="1">
      <c r="A3" s="14" t="s">
        <v>21</v>
      </c>
      <c r="B3" s="7" t="s">
        <v>27</v>
      </c>
      <c r="C3" s="8">
        <v>10</v>
      </c>
      <c r="D3" s="8">
        <v>25</v>
      </c>
      <c r="E3" s="8">
        <v>15</v>
      </c>
      <c r="F3" s="8">
        <v>50</v>
      </c>
      <c r="G3" s="8">
        <v>50</v>
      </c>
      <c r="H3" s="8"/>
      <c r="I3" s="8"/>
      <c r="J3" s="8">
        <f>SUM(C3:H3)</f>
        <v>150</v>
      </c>
      <c r="K3" s="8">
        <f>0.25*(C3+E3+D3)</f>
        <v>12.5</v>
      </c>
      <c r="L3" s="15">
        <f t="shared" ref="L3:L21" si="0">J3-K3</f>
        <v>137.5</v>
      </c>
      <c r="IU3"/>
      <c r="IV3"/>
    </row>
    <row r="4" spans="1:256" s="5" customFormat="1" ht="18.95" customHeight="1">
      <c r="A4" s="16" t="s">
        <v>26</v>
      </c>
      <c r="B4" s="11" t="s">
        <v>16</v>
      </c>
      <c r="C4" s="12">
        <v>5</v>
      </c>
      <c r="D4" s="12">
        <v>25</v>
      </c>
      <c r="E4" s="12">
        <v>70</v>
      </c>
      <c r="F4" s="12">
        <v>10</v>
      </c>
      <c r="G4" s="12">
        <v>10</v>
      </c>
      <c r="H4" s="12"/>
      <c r="I4" s="12"/>
      <c r="J4" s="12">
        <f t="shared" ref="J4:J19" si="1">SUM(C4:H4)</f>
        <v>120</v>
      </c>
      <c r="K4" s="12">
        <f t="shared" ref="K4:K19" si="2">0.25*(C4+E4+D4)</f>
        <v>25</v>
      </c>
      <c r="L4" s="17">
        <f t="shared" ref="L4:L19" si="3">J4-K4</f>
        <v>95</v>
      </c>
      <c r="IU4"/>
      <c r="IV4"/>
    </row>
    <row r="5" spans="1:256" s="5" customFormat="1" ht="18.95" customHeight="1">
      <c r="A5" s="16"/>
      <c r="B5" s="11"/>
      <c r="C5" s="12"/>
      <c r="D5" s="12"/>
      <c r="E5" s="12"/>
      <c r="F5" s="12"/>
      <c r="G5" s="12"/>
      <c r="H5" s="12"/>
      <c r="I5" s="12"/>
      <c r="J5" s="12">
        <f t="shared" si="1"/>
        <v>0</v>
      </c>
      <c r="K5" s="12">
        <f t="shared" si="2"/>
        <v>0</v>
      </c>
      <c r="L5" s="17">
        <f t="shared" si="3"/>
        <v>0</v>
      </c>
      <c r="IU5"/>
      <c r="IV5"/>
    </row>
    <row r="6" spans="1:256" s="5" customFormat="1" ht="18.95" customHeight="1">
      <c r="A6" s="16"/>
      <c r="B6" s="11"/>
      <c r="C6" s="12"/>
      <c r="D6" s="12"/>
      <c r="E6" s="12"/>
      <c r="F6" s="12"/>
      <c r="G6" s="12"/>
      <c r="H6" s="12"/>
      <c r="I6" s="12"/>
      <c r="J6" s="12">
        <f t="shared" si="1"/>
        <v>0</v>
      </c>
      <c r="K6" s="12">
        <f t="shared" si="2"/>
        <v>0</v>
      </c>
      <c r="L6" s="17">
        <f t="shared" si="3"/>
        <v>0</v>
      </c>
      <c r="IU6"/>
      <c r="IV6"/>
    </row>
    <row r="7" spans="1:256" s="5" customFormat="1" ht="18.95" customHeight="1">
      <c r="A7" s="16"/>
      <c r="B7" s="11"/>
      <c r="C7" s="12"/>
      <c r="D7" s="12"/>
      <c r="E7" s="12"/>
      <c r="F7" s="12"/>
      <c r="G7" s="12"/>
      <c r="H7" s="12"/>
      <c r="I7" s="12"/>
      <c r="J7" s="12">
        <f t="shared" si="1"/>
        <v>0</v>
      </c>
      <c r="K7" s="12">
        <f t="shared" si="2"/>
        <v>0</v>
      </c>
      <c r="L7" s="17">
        <f t="shared" si="3"/>
        <v>0</v>
      </c>
      <c r="IU7"/>
      <c r="IV7"/>
    </row>
    <row r="8" spans="1:256" s="5" customFormat="1" ht="18.95" customHeight="1">
      <c r="A8" s="16"/>
      <c r="B8" s="11"/>
      <c r="C8" s="12"/>
      <c r="D8" s="12"/>
      <c r="E8" s="12"/>
      <c r="F8" s="12"/>
      <c r="G8" s="12"/>
      <c r="H8" s="12"/>
      <c r="I8" s="12"/>
      <c r="J8" s="12">
        <f t="shared" si="1"/>
        <v>0</v>
      </c>
      <c r="K8" s="12">
        <f t="shared" si="2"/>
        <v>0</v>
      </c>
      <c r="L8" s="17">
        <f t="shared" si="3"/>
        <v>0</v>
      </c>
      <c r="IU8"/>
      <c r="IV8"/>
    </row>
    <row r="9" spans="1:256" s="5" customFormat="1" ht="18.95" customHeight="1">
      <c r="A9" s="16"/>
      <c r="B9" s="11"/>
      <c r="C9" s="12"/>
      <c r="D9" s="12"/>
      <c r="E9" s="12"/>
      <c r="F9" s="12"/>
      <c r="G9" s="12"/>
      <c r="H9" s="12"/>
      <c r="I9" s="12"/>
      <c r="J9" s="12">
        <f t="shared" si="1"/>
        <v>0</v>
      </c>
      <c r="K9" s="12">
        <f t="shared" si="2"/>
        <v>0</v>
      </c>
      <c r="L9" s="17">
        <f t="shared" si="3"/>
        <v>0</v>
      </c>
      <c r="IU9"/>
      <c r="IV9"/>
    </row>
    <row r="10" spans="1:256" s="5" customFormat="1" ht="18.95" customHeight="1">
      <c r="A10" s="16"/>
      <c r="B10" s="11"/>
      <c r="C10" s="12"/>
      <c r="D10" s="12"/>
      <c r="E10" s="12"/>
      <c r="F10" s="12"/>
      <c r="G10" s="12"/>
      <c r="H10" s="12"/>
      <c r="I10" s="12"/>
      <c r="J10" s="12">
        <f t="shared" si="1"/>
        <v>0</v>
      </c>
      <c r="K10" s="12">
        <f t="shared" si="2"/>
        <v>0</v>
      </c>
      <c r="L10" s="17">
        <f t="shared" si="3"/>
        <v>0</v>
      </c>
      <c r="IU10"/>
      <c r="IV10"/>
    </row>
    <row r="11" spans="1:256" s="5" customFormat="1" ht="18.95" customHeight="1">
      <c r="A11" s="16"/>
      <c r="B11" s="11"/>
      <c r="C11" s="12"/>
      <c r="D11" s="12"/>
      <c r="E11" s="12"/>
      <c r="F11" s="12"/>
      <c r="G11" s="12"/>
      <c r="H11" s="12"/>
      <c r="I11" s="12"/>
      <c r="J11" s="12">
        <f t="shared" si="1"/>
        <v>0</v>
      </c>
      <c r="K11" s="12">
        <f t="shared" si="2"/>
        <v>0</v>
      </c>
      <c r="L11" s="17">
        <f t="shared" si="3"/>
        <v>0</v>
      </c>
      <c r="IU11"/>
      <c r="IV11"/>
    </row>
    <row r="12" spans="1:256" s="5" customFormat="1" ht="18.95" customHeight="1">
      <c r="A12" s="16"/>
      <c r="B12" s="11"/>
      <c r="C12" s="12"/>
      <c r="D12" s="12"/>
      <c r="E12" s="12"/>
      <c r="F12" s="12"/>
      <c r="G12" s="12"/>
      <c r="H12" s="12"/>
      <c r="I12" s="12"/>
      <c r="J12" s="12">
        <f t="shared" si="1"/>
        <v>0</v>
      </c>
      <c r="K12" s="12">
        <f t="shared" si="2"/>
        <v>0</v>
      </c>
      <c r="L12" s="17">
        <f t="shared" si="3"/>
        <v>0</v>
      </c>
      <c r="IU12"/>
      <c r="IV12"/>
    </row>
    <row r="13" spans="1:256" s="5" customFormat="1" ht="18.95" customHeight="1">
      <c r="A13" s="16"/>
      <c r="B13" s="11"/>
      <c r="C13" s="12"/>
      <c r="D13" s="12"/>
      <c r="E13" s="12"/>
      <c r="F13" s="12"/>
      <c r="G13" s="12"/>
      <c r="H13" s="12"/>
      <c r="I13" s="12"/>
      <c r="J13" s="12">
        <f t="shared" si="1"/>
        <v>0</v>
      </c>
      <c r="K13" s="12">
        <f t="shared" si="2"/>
        <v>0</v>
      </c>
      <c r="L13" s="17">
        <f t="shared" si="3"/>
        <v>0</v>
      </c>
      <c r="IU13"/>
      <c r="IV13"/>
    </row>
    <row r="14" spans="1:256" s="5" customFormat="1" ht="18.95" customHeight="1">
      <c r="A14" s="16"/>
      <c r="B14" s="11"/>
      <c r="C14" s="12"/>
      <c r="D14" s="12"/>
      <c r="E14" s="12"/>
      <c r="F14" s="12"/>
      <c r="G14" s="12"/>
      <c r="H14" s="12"/>
      <c r="I14" s="12"/>
      <c r="J14" s="12">
        <f t="shared" si="1"/>
        <v>0</v>
      </c>
      <c r="K14" s="12">
        <f t="shared" si="2"/>
        <v>0</v>
      </c>
      <c r="L14" s="17">
        <f t="shared" si="3"/>
        <v>0</v>
      </c>
      <c r="IU14"/>
      <c r="IV14"/>
    </row>
    <row r="15" spans="1:256" s="5" customFormat="1" ht="18.95" customHeight="1">
      <c r="A15" s="16"/>
      <c r="B15" s="11"/>
      <c r="C15" s="12"/>
      <c r="D15" s="12"/>
      <c r="E15" s="12"/>
      <c r="F15" s="12"/>
      <c r="G15" s="12"/>
      <c r="H15" s="12"/>
      <c r="I15" s="12"/>
      <c r="J15" s="12">
        <f t="shared" si="1"/>
        <v>0</v>
      </c>
      <c r="K15" s="12">
        <f t="shared" si="2"/>
        <v>0</v>
      </c>
      <c r="L15" s="17">
        <f t="shared" si="3"/>
        <v>0</v>
      </c>
      <c r="IU15"/>
      <c r="IV15"/>
    </row>
    <row r="16" spans="1:256" s="5" customFormat="1" ht="18.95" customHeight="1">
      <c r="A16" s="16"/>
      <c r="B16" s="11"/>
      <c r="C16" s="12"/>
      <c r="D16" s="12"/>
      <c r="E16" s="12"/>
      <c r="F16" s="12"/>
      <c r="G16" s="12"/>
      <c r="H16" s="12"/>
      <c r="I16" s="12"/>
      <c r="J16" s="12">
        <f t="shared" si="1"/>
        <v>0</v>
      </c>
      <c r="K16" s="12">
        <f t="shared" si="2"/>
        <v>0</v>
      </c>
      <c r="L16" s="17">
        <f t="shared" si="3"/>
        <v>0</v>
      </c>
      <c r="IU16"/>
      <c r="IV16"/>
    </row>
    <row r="17" spans="1:256" s="5" customFormat="1" ht="18.95" customHeight="1">
      <c r="A17" s="16"/>
      <c r="B17" s="11"/>
      <c r="C17" s="12"/>
      <c r="D17" s="12"/>
      <c r="E17" s="12"/>
      <c r="F17" s="12"/>
      <c r="G17" s="12"/>
      <c r="H17" s="12"/>
      <c r="I17" s="12"/>
      <c r="J17" s="12">
        <f t="shared" si="1"/>
        <v>0</v>
      </c>
      <c r="K17" s="12">
        <f t="shared" si="2"/>
        <v>0</v>
      </c>
      <c r="L17" s="17">
        <f t="shared" si="3"/>
        <v>0</v>
      </c>
      <c r="IU17"/>
      <c r="IV17"/>
    </row>
    <row r="18" spans="1:256" s="5" customFormat="1" ht="18.95" customHeight="1">
      <c r="A18" s="16"/>
      <c r="B18" s="11"/>
      <c r="C18" s="12"/>
      <c r="D18" s="12"/>
      <c r="E18" s="12"/>
      <c r="F18" s="12"/>
      <c r="G18" s="12"/>
      <c r="H18" s="12"/>
      <c r="I18" s="12"/>
      <c r="J18" s="12">
        <f t="shared" si="1"/>
        <v>0</v>
      </c>
      <c r="K18" s="12">
        <f t="shared" si="2"/>
        <v>0</v>
      </c>
      <c r="L18" s="17">
        <f t="shared" si="3"/>
        <v>0</v>
      </c>
      <c r="IU18"/>
      <c r="IV18"/>
    </row>
    <row r="19" spans="1:256" s="5" customFormat="1" ht="18.95" customHeight="1">
      <c r="A19" s="16"/>
      <c r="B19" s="11"/>
      <c r="C19" s="12"/>
      <c r="D19" s="12"/>
      <c r="E19" s="12"/>
      <c r="F19" s="12"/>
      <c r="G19" s="12"/>
      <c r="H19" s="12"/>
      <c r="I19" s="12"/>
      <c r="J19" s="12">
        <f t="shared" si="1"/>
        <v>0</v>
      </c>
      <c r="K19" s="12">
        <f t="shared" si="2"/>
        <v>0</v>
      </c>
      <c r="L19" s="17">
        <f t="shared" si="3"/>
        <v>0</v>
      </c>
      <c r="IU19"/>
      <c r="IV19"/>
    </row>
    <row r="20" spans="1:256" s="43" customFormat="1" ht="18.95" customHeight="1">
      <c r="A20" s="40" t="s">
        <v>25</v>
      </c>
      <c r="B20" s="37"/>
      <c r="C20" s="41"/>
      <c r="D20" s="41"/>
      <c r="E20" s="41"/>
      <c r="F20" s="41"/>
      <c r="G20" s="41"/>
      <c r="H20" s="41">
        <v>300</v>
      </c>
      <c r="I20" s="41"/>
      <c r="J20" s="41">
        <f>SUM(C20:H20)</f>
        <v>300</v>
      </c>
      <c r="K20" s="41">
        <v>0</v>
      </c>
      <c r="L20" s="42">
        <f t="shared" si="0"/>
        <v>300</v>
      </c>
      <c r="IU20" s="44"/>
      <c r="IV20" s="44"/>
    </row>
    <row r="21" spans="1:256" s="43" customFormat="1" ht="18.95" customHeight="1">
      <c r="A21" s="40" t="s">
        <v>54</v>
      </c>
      <c r="B21" s="37"/>
      <c r="C21" s="41"/>
      <c r="D21" s="41"/>
      <c r="E21" s="41"/>
      <c r="F21" s="41"/>
      <c r="G21" s="41"/>
      <c r="H21" s="41"/>
      <c r="I21" s="41"/>
      <c r="J21" s="41">
        <f>SUM(C21:I21)</f>
        <v>0</v>
      </c>
      <c r="K21" s="41">
        <v>0</v>
      </c>
      <c r="L21" s="42">
        <f t="shared" si="0"/>
        <v>0</v>
      </c>
      <c r="IU21" s="44"/>
      <c r="IV21" s="44"/>
    </row>
    <row r="22" spans="1:256" s="5" customFormat="1" ht="18.95" customHeight="1">
      <c r="A22" s="31" t="s">
        <v>10</v>
      </c>
      <c r="B22" s="32"/>
      <c r="C22" s="33">
        <f t="shared" ref="C22:H22" si="4">SUM(C3:C20)</f>
        <v>15</v>
      </c>
      <c r="D22" s="33">
        <f>SUM(D3:D20)</f>
        <v>50</v>
      </c>
      <c r="E22" s="33">
        <f t="shared" si="4"/>
        <v>85</v>
      </c>
      <c r="F22" s="33">
        <f t="shared" si="4"/>
        <v>60</v>
      </c>
      <c r="G22" s="33">
        <f t="shared" si="4"/>
        <v>60</v>
      </c>
      <c r="H22" s="33">
        <f t="shared" si="4"/>
        <v>300</v>
      </c>
      <c r="I22" s="33">
        <f>SUM(I3:I20)</f>
        <v>0</v>
      </c>
      <c r="J22" s="33">
        <f>SUM(J3:J20)</f>
        <v>570</v>
      </c>
      <c r="K22" s="33">
        <f>SUM(K3:K20)</f>
        <v>37.5</v>
      </c>
      <c r="L22" s="34">
        <f>SUM(L3:L20)</f>
        <v>532.5</v>
      </c>
      <c r="IU22"/>
      <c r="IV22"/>
    </row>
    <row r="23" spans="1:256" s="43" customFormat="1" ht="18.95" customHeight="1">
      <c r="A23" s="39" t="s">
        <v>24</v>
      </c>
      <c r="B23" s="45"/>
      <c r="C23" s="38" t="s">
        <v>23</v>
      </c>
      <c r="D23" s="38"/>
      <c r="E23" s="38"/>
      <c r="F23" s="38"/>
      <c r="G23" s="38"/>
      <c r="H23" s="38"/>
      <c r="I23" s="38"/>
      <c r="J23" s="38"/>
      <c r="K23" s="38"/>
      <c r="L23" s="46"/>
      <c r="IU23" s="44"/>
      <c r="IV23" s="44"/>
    </row>
  </sheetData>
  <pageMargins left="0.5" right="0.5" top="0.5" bottom="0.5" header="0.30000001192092896" footer="0.30000001192092896"/>
  <pageSetup scale="82" orientation="landscape" useFirstPageNumber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"/>
  <sheetViews>
    <sheetView showGridLines="0" workbookViewId="0">
      <pane ySplit="1" topLeftCell="A2" activePane="bottomLeft" state="frozen"/>
      <selection pane="bottomLeft" activeCell="D10" sqref="D10"/>
    </sheetView>
  </sheetViews>
  <sheetFormatPr defaultRowHeight="20.100000000000001" customHeight="1"/>
  <cols>
    <col min="1" max="1" width="8.875" style="5" bestFit="1" customWidth="1"/>
    <col min="2" max="2" width="31.125" style="5" customWidth="1"/>
    <col min="3" max="3" width="11.625" style="5" customWidth="1"/>
    <col min="4" max="4" width="72.375" style="5" customWidth="1"/>
    <col min="5" max="256" width="10.25" style="5" customWidth="1"/>
  </cols>
  <sheetData>
    <row r="1" spans="1:4" ht="20.100000000000001" customHeight="1">
      <c r="A1" s="25" t="s">
        <v>4</v>
      </c>
      <c r="B1" s="26" t="s">
        <v>5</v>
      </c>
      <c r="C1" s="26" t="s">
        <v>6</v>
      </c>
      <c r="D1" s="26" t="s">
        <v>7</v>
      </c>
    </row>
    <row r="2" spans="1:4" ht="18.95" customHeight="1">
      <c r="A2" s="6"/>
      <c r="B2" s="7" t="s">
        <v>8</v>
      </c>
      <c r="C2" s="8">
        <v>0</v>
      </c>
      <c r="D2" s="9"/>
    </row>
    <row r="3" spans="1:4" ht="18.95" customHeight="1">
      <c r="A3" s="51">
        <v>40787</v>
      </c>
      <c r="B3" s="52" t="s">
        <v>62</v>
      </c>
      <c r="C3" s="53">
        <v>100</v>
      </c>
      <c r="D3" s="54" t="s">
        <v>63</v>
      </c>
    </row>
    <row r="4" spans="1:4" ht="18.95" customHeight="1">
      <c r="A4" s="10">
        <v>40861</v>
      </c>
      <c r="B4" s="11" t="s">
        <v>15</v>
      </c>
      <c r="C4" s="12">
        <v>-65</v>
      </c>
      <c r="D4" s="13" t="s">
        <v>9</v>
      </c>
    </row>
    <row r="5" spans="1:4" ht="18.95" customHeight="1">
      <c r="A5" s="10">
        <v>40861</v>
      </c>
      <c r="B5" s="11" t="s">
        <v>17</v>
      </c>
      <c r="C5" s="12">
        <v>-65</v>
      </c>
      <c r="D5" s="13" t="s">
        <v>9</v>
      </c>
    </row>
    <row r="6" spans="1:4" ht="18.95" customHeight="1">
      <c r="A6" s="10">
        <v>40861</v>
      </c>
      <c r="B6" s="11" t="s">
        <v>19</v>
      </c>
      <c r="C6" s="12">
        <v>-65</v>
      </c>
      <c r="D6" s="13" t="s">
        <v>9</v>
      </c>
    </row>
    <row r="7" spans="1:4" ht="18.95" customHeight="1">
      <c r="A7" s="10">
        <v>40861</v>
      </c>
      <c r="B7" s="11" t="s">
        <v>18</v>
      </c>
      <c r="C7" s="12">
        <v>-65</v>
      </c>
      <c r="D7" s="13" t="s">
        <v>9</v>
      </c>
    </row>
    <row r="8" spans="1:4" ht="18.95" customHeight="1">
      <c r="A8" s="10">
        <v>40861</v>
      </c>
      <c r="B8" s="11" t="s">
        <v>61</v>
      </c>
      <c r="C8" s="12">
        <v>-65</v>
      </c>
      <c r="D8" s="13" t="s">
        <v>9</v>
      </c>
    </row>
    <row r="9" spans="1:4" ht="18.95" customHeight="1">
      <c r="A9" s="10">
        <v>40882</v>
      </c>
      <c r="B9" s="11" t="s">
        <v>60</v>
      </c>
      <c r="C9" s="12">
        <v>-50</v>
      </c>
      <c r="D9" s="13" t="s">
        <v>111</v>
      </c>
    </row>
    <row r="10" spans="1:4" ht="18.95" customHeight="1">
      <c r="A10" s="10"/>
      <c r="B10" s="11"/>
      <c r="C10" s="12"/>
      <c r="D10" s="13"/>
    </row>
    <row r="11" spans="1:4" ht="18.95" customHeight="1">
      <c r="A11" s="10"/>
      <c r="B11" s="11"/>
      <c r="C11" s="12"/>
      <c r="D11" s="13"/>
    </row>
    <row r="12" spans="1:4" ht="18.95" customHeight="1">
      <c r="A12" s="47"/>
      <c r="B12" s="48" t="s">
        <v>10</v>
      </c>
      <c r="C12" s="49">
        <f>SUM(C2:C11)</f>
        <v>-275</v>
      </c>
      <c r="D12" s="50"/>
    </row>
  </sheetData>
  <pageMargins left="0.5" right="0.5" top="0.5" bottom="0.5" header="0.30000001192092896" footer="0.30000001192092896"/>
  <pageSetup paperSize="0" orientation="portrait" useFirstPageNumber="1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"/>
  <sheetViews>
    <sheetView showGridLines="0" zoomScaleNormal="100" workbookViewId="0">
      <pane ySplit="1" topLeftCell="A2" activePane="bottomLeft" state="frozen"/>
      <selection pane="bottomLeft" activeCell="B11" sqref="B11"/>
    </sheetView>
  </sheetViews>
  <sheetFormatPr defaultRowHeight="20.100000000000001" customHeight="1"/>
  <cols>
    <col min="1" max="1" width="8.875" style="5" bestFit="1" customWidth="1"/>
    <col min="2" max="2" width="31.125" style="5" customWidth="1"/>
    <col min="3" max="3" width="13.75" style="5" customWidth="1"/>
    <col min="4" max="4" width="62.25" style="5" customWidth="1"/>
    <col min="5" max="256" width="10.25" style="5" customWidth="1"/>
  </cols>
  <sheetData>
    <row r="1" spans="1:256" ht="15.75">
      <c r="A1" s="25" t="s">
        <v>4</v>
      </c>
      <c r="B1" s="26" t="s">
        <v>22</v>
      </c>
      <c r="C1" s="26" t="s">
        <v>6</v>
      </c>
      <c r="D1" s="26" t="s">
        <v>7</v>
      </c>
    </row>
    <row r="2" spans="1:256" ht="15">
      <c r="A2" s="6">
        <v>40788</v>
      </c>
      <c r="B2" s="7" t="s">
        <v>11</v>
      </c>
      <c r="C2" s="8">
        <v>20.67</v>
      </c>
      <c r="D2" s="9"/>
    </row>
    <row r="3" spans="1:256" ht="15">
      <c r="A3" s="10">
        <v>40829</v>
      </c>
      <c r="B3" s="11" t="s">
        <v>11</v>
      </c>
      <c r="C3" s="12">
        <v>28.89</v>
      </c>
      <c r="D3" s="13"/>
    </row>
    <row r="4" spans="1:256" ht="15">
      <c r="A4" s="10">
        <v>40834</v>
      </c>
      <c r="B4" s="11" t="s">
        <v>11</v>
      </c>
      <c r="C4" s="12">
        <v>27.3</v>
      </c>
      <c r="D4" s="13"/>
    </row>
    <row r="5" spans="1:256" ht="15">
      <c r="A5" s="10">
        <v>40882</v>
      </c>
      <c r="B5" s="11" t="s">
        <v>11</v>
      </c>
      <c r="C5" s="12">
        <v>27.78</v>
      </c>
      <c r="D5" s="13"/>
    </row>
    <row r="6" spans="1:256" ht="15">
      <c r="A6" s="10"/>
      <c r="B6" s="11"/>
      <c r="C6" s="12"/>
      <c r="D6" s="13"/>
    </row>
    <row r="7" spans="1:256" s="24" customFormat="1" ht="15.75">
      <c r="A7" s="27"/>
      <c r="B7" s="28" t="s">
        <v>10</v>
      </c>
      <c r="C7" s="29">
        <f>SUM(C2:C6)</f>
        <v>104.64</v>
      </c>
      <c r="D7" s="30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</sheetData>
  <pageMargins left="0.5" right="0.5" top="0.5" bottom="0.5" header="0.30000001192092901" footer="0.30000001192092901"/>
  <pageSetup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2"/>
  <sheetViews>
    <sheetView showGridLines="0" workbookViewId="0">
      <pane ySplit="1" topLeftCell="A2" activePane="bottomLeft" state="frozen"/>
      <selection pane="bottomLeft" activeCell="H21" sqref="H21"/>
    </sheetView>
  </sheetViews>
  <sheetFormatPr defaultRowHeight="20.100000000000001" customHeight="1"/>
  <cols>
    <col min="1" max="9" width="12" style="5" customWidth="1"/>
    <col min="10" max="251" width="10.25" style="5" customWidth="1"/>
    <col min="252" max="256" width="10.25" customWidth="1"/>
  </cols>
  <sheetData>
    <row r="1" spans="1:254" ht="20.100000000000001" customHeight="1">
      <c r="A1" s="35" t="s">
        <v>34</v>
      </c>
      <c r="B1" s="26"/>
      <c r="C1" s="26" t="s">
        <v>35</v>
      </c>
      <c r="D1" s="26" t="s">
        <v>35</v>
      </c>
      <c r="E1" s="26" t="s">
        <v>35</v>
      </c>
      <c r="F1" s="26"/>
      <c r="G1" s="26"/>
      <c r="H1" s="26"/>
      <c r="I1" s="26"/>
    </row>
    <row r="2" spans="1:254" s="5" customFormat="1" ht="65.099999999999994" customHeight="1">
      <c r="A2" s="26" t="s">
        <v>12</v>
      </c>
      <c r="B2" s="26" t="s">
        <v>13</v>
      </c>
      <c r="C2" s="26" t="s">
        <v>28</v>
      </c>
      <c r="D2" s="26" t="s">
        <v>37</v>
      </c>
      <c r="E2" s="26" t="s">
        <v>38</v>
      </c>
      <c r="F2" s="26"/>
      <c r="G2" s="26"/>
      <c r="H2" s="26"/>
      <c r="I2" s="26" t="s">
        <v>29</v>
      </c>
      <c r="IR2"/>
      <c r="IS2"/>
      <c r="IT2"/>
    </row>
    <row r="3" spans="1:254" s="5" customFormat="1" ht="18.95" customHeight="1">
      <c r="A3" s="14" t="s">
        <v>21</v>
      </c>
      <c r="B3" s="7" t="s">
        <v>39</v>
      </c>
      <c r="C3" s="8">
        <v>10</v>
      </c>
      <c r="D3" s="8">
        <v>25</v>
      </c>
      <c r="E3" s="8">
        <v>15</v>
      </c>
      <c r="F3" s="8"/>
      <c r="G3" s="8"/>
      <c r="H3" s="8"/>
      <c r="I3" s="15">
        <f>SUM(C3:H3)</f>
        <v>50</v>
      </c>
      <c r="IR3"/>
      <c r="IS3"/>
      <c r="IT3"/>
    </row>
    <row r="4" spans="1:254" s="5" customFormat="1" ht="18.95" customHeight="1">
      <c r="A4" s="16" t="s">
        <v>26</v>
      </c>
      <c r="B4" s="11" t="s">
        <v>39</v>
      </c>
      <c r="C4" s="12">
        <v>5</v>
      </c>
      <c r="D4" s="12">
        <v>25</v>
      </c>
      <c r="E4" s="12">
        <v>70</v>
      </c>
      <c r="F4" s="12"/>
      <c r="G4" s="12"/>
      <c r="H4" s="12"/>
      <c r="I4" s="17">
        <f t="shared" ref="I4:I20" si="0">SUM(C4:H4)</f>
        <v>100</v>
      </c>
      <c r="IR4"/>
      <c r="IS4"/>
      <c r="IT4"/>
    </row>
    <row r="5" spans="1:254" s="5" customFormat="1" ht="18.95" customHeight="1">
      <c r="A5" s="16"/>
      <c r="B5" s="11"/>
      <c r="C5" s="12"/>
      <c r="D5" s="12"/>
      <c r="E5" s="12"/>
      <c r="F5" s="12"/>
      <c r="G5" s="12"/>
      <c r="H5" s="12"/>
      <c r="I5" s="17">
        <f t="shared" si="0"/>
        <v>0</v>
      </c>
      <c r="IR5"/>
      <c r="IS5"/>
      <c r="IT5"/>
    </row>
    <row r="6" spans="1:254" s="5" customFormat="1" ht="18.95" customHeight="1">
      <c r="A6" s="16"/>
      <c r="B6" s="11"/>
      <c r="C6" s="12"/>
      <c r="D6" s="12"/>
      <c r="E6" s="12"/>
      <c r="F6" s="12"/>
      <c r="G6" s="12"/>
      <c r="H6" s="12"/>
      <c r="I6" s="17">
        <f t="shared" si="0"/>
        <v>0</v>
      </c>
      <c r="IR6"/>
      <c r="IS6"/>
      <c r="IT6"/>
    </row>
    <row r="7" spans="1:254" s="5" customFormat="1" ht="18.95" customHeight="1">
      <c r="A7" s="16"/>
      <c r="B7" s="11"/>
      <c r="C7" s="12"/>
      <c r="D7" s="12"/>
      <c r="E7" s="12"/>
      <c r="F7" s="12"/>
      <c r="G7" s="12"/>
      <c r="H7" s="12"/>
      <c r="I7" s="17">
        <f t="shared" si="0"/>
        <v>0</v>
      </c>
      <c r="IR7"/>
      <c r="IS7"/>
      <c r="IT7"/>
    </row>
    <row r="8" spans="1:254" s="5" customFormat="1" ht="18.95" customHeight="1">
      <c r="A8" s="16"/>
      <c r="B8" s="11"/>
      <c r="C8" s="12"/>
      <c r="D8" s="12"/>
      <c r="E8" s="12"/>
      <c r="F8" s="12"/>
      <c r="G8" s="12"/>
      <c r="H8" s="12"/>
      <c r="I8" s="17">
        <f t="shared" si="0"/>
        <v>0</v>
      </c>
      <c r="IR8"/>
      <c r="IS8"/>
      <c r="IT8"/>
    </row>
    <row r="9" spans="1:254" s="5" customFormat="1" ht="18.95" customHeight="1">
      <c r="A9" s="16"/>
      <c r="B9" s="11"/>
      <c r="C9" s="12"/>
      <c r="D9" s="12"/>
      <c r="E9" s="12"/>
      <c r="F9" s="12"/>
      <c r="G9" s="12"/>
      <c r="H9" s="12"/>
      <c r="I9" s="17">
        <f t="shared" si="0"/>
        <v>0</v>
      </c>
      <c r="IR9"/>
      <c r="IS9"/>
      <c r="IT9"/>
    </row>
    <row r="10" spans="1:254" s="5" customFormat="1" ht="18.95" customHeight="1">
      <c r="A10" s="16"/>
      <c r="B10" s="11"/>
      <c r="C10" s="12"/>
      <c r="D10" s="12"/>
      <c r="E10" s="12"/>
      <c r="F10" s="12"/>
      <c r="G10" s="12"/>
      <c r="H10" s="12"/>
      <c r="I10" s="17">
        <f t="shared" si="0"/>
        <v>0</v>
      </c>
      <c r="IR10"/>
      <c r="IS10"/>
      <c r="IT10"/>
    </row>
    <row r="11" spans="1:254" s="5" customFormat="1" ht="18.95" customHeight="1">
      <c r="A11" s="16"/>
      <c r="B11" s="11"/>
      <c r="C11" s="12"/>
      <c r="D11" s="12"/>
      <c r="E11" s="12"/>
      <c r="F11" s="12"/>
      <c r="G11" s="12"/>
      <c r="H11" s="12"/>
      <c r="I11" s="17">
        <f t="shared" si="0"/>
        <v>0</v>
      </c>
      <c r="IR11"/>
      <c r="IS11"/>
      <c r="IT11"/>
    </row>
    <row r="12" spans="1:254" s="5" customFormat="1" ht="18.95" customHeight="1">
      <c r="A12" s="16"/>
      <c r="B12" s="11"/>
      <c r="C12" s="12"/>
      <c r="D12" s="12"/>
      <c r="E12" s="12"/>
      <c r="F12" s="12"/>
      <c r="G12" s="12"/>
      <c r="H12" s="12"/>
      <c r="I12" s="17">
        <f t="shared" si="0"/>
        <v>0</v>
      </c>
      <c r="IR12"/>
      <c r="IS12"/>
      <c r="IT12"/>
    </row>
    <row r="13" spans="1:254" s="5" customFormat="1" ht="18.95" customHeight="1">
      <c r="A13" s="16"/>
      <c r="B13" s="11"/>
      <c r="C13" s="12"/>
      <c r="D13" s="12"/>
      <c r="E13" s="12"/>
      <c r="F13" s="12"/>
      <c r="G13" s="12"/>
      <c r="H13" s="12"/>
      <c r="I13" s="17">
        <f t="shared" si="0"/>
        <v>0</v>
      </c>
      <c r="IR13"/>
      <c r="IS13"/>
      <c r="IT13"/>
    </row>
    <row r="14" spans="1:254" s="5" customFormat="1" ht="18.95" customHeight="1">
      <c r="A14" s="16"/>
      <c r="B14" s="11"/>
      <c r="C14" s="12"/>
      <c r="D14" s="12"/>
      <c r="E14" s="12"/>
      <c r="F14" s="12"/>
      <c r="G14" s="12"/>
      <c r="H14" s="12"/>
      <c r="I14" s="17">
        <f t="shared" si="0"/>
        <v>0</v>
      </c>
      <c r="IR14"/>
      <c r="IS14"/>
      <c r="IT14"/>
    </row>
    <row r="15" spans="1:254" s="5" customFormat="1" ht="18.95" customHeight="1">
      <c r="A15" s="16"/>
      <c r="B15" s="11"/>
      <c r="C15" s="12"/>
      <c r="D15" s="12"/>
      <c r="E15" s="12"/>
      <c r="F15" s="12"/>
      <c r="G15" s="12"/>
      <c r="H15" s="12"/>
      <c r="I15" s="17">
        <f t="shared" si="0"/>
        <v>0</v>
      </c>
      <c r="IR15"/>
      <c r="IS15"/>
      <c r="IT15"/>
    </row>
    <row r="16" spans="1:254" s="5" customFormat="1" ht="18.95" customHeight="1">
      <c r="A16" s="16"/>
      <c r="B16" s="11"/>
      <c r="C16" s="12"/>
      <c r="D16" s="12"/>
      <c r="E16" s="12"/>
      <c r="F16" s="12"/>
      <c r="G16" s="12"/>
      <c r="H16" s="12"/>
      <c r="I16" s="17">
        <f t="shared" si="0"/>
        <v>0</v>
      </c>
      <c r="IR16"/>
      <c r="IS16"/>
      <c r="IT16"/>
    </row>
    <row r="17" spans="1:254" s="5" customFormat="1" ht="18.95" customHeight="1">
      <c r="A17" s="16"/>
      <c r="B17" s="11"/>
      <c r="C17" s="12"/>
      <c r="D17" s="12"/>
      <c r="E17" s="12"/>
      <c r="F17" s="12"/>
      <c r="G17" s="12"/>
      <c r="H17" s="12"/>
      <c r="I17" s="17">
        <f t="shared" si="0"/>
        <v>0</v>
      </c>
      <c r="IR17"/>
      <c r="IS17"/>
      <c r="IT17"/>
    </row>
    <row r="18" spans="1:254" s="5" customFormat="1" ht="18.95" customHeight="1">
      <c r="A18" s="16"/>
      <c r="B18" s="11"/>
      <c r="C18" s="12"/>
      <c r="D18" s="12"/>
      <c r="E18" s="12"/>
      <c r="F18" s="12"/>
      <c r="G18" s="12"/>
      <c r="H18" s="12"/>
      <c r="I18" s="17">
        <f t="shared" si="0"/>
        <v>0</v>
      </c>
      <c r="IR18"/>
      <c r="IS18"/>
      <c r="IT18"/>
    </row>
    <row r="19" spans="1:254" s="5" customFormat="1" ht="18.95" customHeight="1">
      <c r="A19" s="16"/>
      <c r="B19" s="11"/>
      <c r="C19" s="12"/>
      <c r="D19" s="12"/>
      <c r="E19" s="12"/>
      <c r="F19" s="12"/>
      <c r="G19" s="12"/>
      <c r="H19" s="12"/>
      <c r="I19" s="17">
        <f t="shared" si="0"/>
        <v>0</v>
      </c>
      <c r="IR19"/>
      <c r="IS19"/>
      <c r="IT19"/>
    </row>
    <row r="20" spans="1:254" s="5" customFormat="1" ht="18.95" customHeight="1">
      <c r="A20" s="18"/>
      <c r="B20" s="11"/>
      <c r="C20" s="12"/>
      <c r="D20" s="12"/>
      <c r="E20" s="12"/>
      <c r="F20" s="12"/>
      <c r="G20" s="12"/>
      <c r="H20" s="12"/>
      <c r="I20" s="17">
        <f t="shared" si="0"/>
        <v>0</v>
      </c>
      <c r="IR20"/>
      <c r="IS20"/>
      <c r="IT20"/>
    </row>
    <row r="21" spans="1:254" s="5" customFormat="1" ht="18.95" customHeight="1">
      <c r="A21" s="31" t="s">
        <v>10</v>
      </c>
      <c r="B21" s="32"/>
      <c r="C21" s="33">
        <f t="shared" ref="C21:H21" si="1">SUM(C3:C20)</f>
        <v>15</v>
      </c>
      <c r="D21" s="33">
        <f>SUM(D3:D20)</f>
        <v>50</v>
      </c>
      <c r="E21" s="33">
        <f t="shared" si="1"/>
        <v>85</v>
      </c>
      <c r="F21" s="33">
        <f t="shared" si="1"/>
        <v>0</v>
      </c>
      <c r="G21" s="33">
        <f t="shared" si="1"/>
        <v>0</v>
      </c>
      <c r="H21" s="33">
        <f t="shared" si="1"/>
        <v>0</v>
      </c>
      <c r="I21" s="34">
        <f>SUM(I3:I20)</f>
        <v>150</v>
      </c>
      <c r="IR21"/>
      <c r="IS21"/>
      <c r="IT21"/>
    </row>
    <row r="22" spans="1:254" s="5" customFormat="1" ht="18.95" customHeight="1">
      <c r="A22" s="22" t="s">
        <v>20</v>
      </c>
      <c r="B22" s="19"/>
      <c r="C22" s="36"/>
      <c r="D22" s="20"/>
      <c r="E22" s="20"/>
      <c r="F22" s="20"/>
      <c r="G22" s="20"/>
      <c r="H22" s="20"/>
      <c r="I22" s="21"/>
      <c r="IR22"/>
      <c r="IS22"/>
      <c r="IT22"/>
    </row>
  </sheetData>
  <pageMargins left="0.5" right="0.5" top="0.5" bottom="0.5" header="0.30000001192092896" footer="0.30000001192092896"/>
  <pageSetup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3"/>
  <sheetViews>
    <sheetView showGridLines="0" workbookViewId="0">
      <pane ySplit="1" topLeftCell="A2" activePane="bottomLeft" state="frozen"/>
      <selection pane="bottomLeft" activeCell="H2" sqref="H2"/>
    </sheetView>
  </sheetViews>
  <sheetFormatPr defaultRowHeight="20.100000000000001" customHeight="1"/>
  <cols>
    <col min="1" max="12" width="12" style="5" customWidth="1"/>
    <col min="13" max="254" width="10.25" style="5" customWidth="1"/>
    <col min="255" max="256" width="10.25" customWidth="1"/>
  </cols>
  <sheetData>
    <row r="1" spans="1:256" ht="20.100000000000001" customHeight="1">
      <c r="A1" s="35" t="s">
        <v>34</v>
      </c>
      <c r="B1" s="26"/>
      <c r="C1" s="26" t="s">
        <v>35</v>
      </c>
      <c r="D1" s="26" t="s">
        <v>35</v>
      </c>
      <c r="E1" s="26" t="s">
        <v>35</v>
      </c>
      <c r="F1" s="26" t="s">
        <v>36</v>
      </c>
      <c r="G1" s="26" t="s">
        <v>36</v>
      </c>
      <c r="H1" s="26" t="s">
        <v>36</v>
      </c>
      <c r="I1" s="26"/>
      <c r="J1" s="26"/>
      <c r="K1" s="26"/>
      <c r="L1" s="26"/>
    </row>
    <row r="2" spans="1:256" s="5" customFormat="1" ht="65.099999999999994" customHeight="1">
      <c r="A2" s="26" t="s">
        <v>12</v>
      </c>
      <c r="B2" s="26" t="s">
        <v>13</v>
      </c>
      <c r="C2" s="26" t="s">
        <v>28</v>
      </c>
      <c r="D2" s="26" t="s">
        <v>37</v>
      </c>
      <c r="E2" s="26" t="s">
        <v>38</v>
      </c>
      <c r="F2" s="26" t="s">
        <v>30</v>
      </c>
      <c r="G2" s="26" t="s">
        <v>32</v>
      </c>
      <c r="H2" s="26" t="s">
        <v>119</v>
      </c>
      <c r="I2" s="26" t="s">
        <v>51</v>
      </c>
      <c r="J2" s="26" t="s">
        <v>31</v>
      </c>
      <c r="K2" s="26" t="s">
        <v>29</v>
      </c>
      <c r="L2" s="26" t="s">
        <v>14</v>
      </c>
      <c r="IU2"/>
      <c r="IV2"/>
    </row>
    <row r="3" spans="1:256" s="5" customFormat="1" ht="18.95" customHeight="1">
      <c r="A3" s="14" t="s">
        <v>21</v>
      </c>
      <c r="B3" s="7" t="s">
        <v>27</v>
      </c>
      <c r="C3" s="8">
        <v>25</v>
      </c>
      <c r="D3" s="8">
        <v>25</v>
      </c>
      <c r="E3" s="8">
        <v>10</v>
      </c>
      <c r="F3" s="8">
        <v>100</v>
      </c>
      <c r="G3" s="8">
        <v>0</v>
      </c>
      <c r="H3" s="8"/>
      <c r="I3" s="8"/>
      <c r="J3" s="8">
        <f>SUM(C3:H3)</f>
        <v>160</v>
      </c>
      <c r="K3" s="8">
        <f>0.25*(C3+E3+D3)</f>
        <v>15</v>
      </c>
      <c r="L3" s="15">
        <f t="shared" ref="L3:L21" si="0">J3-K3</f>
        <v>145</v>
      </c>
      <c r="IU3"/>
      <c r="IV3"/>
    </row>
    <row r="4" spans="1:256" s="5" customFormat="1" ht="18.95" customHeight="1">
      <c r="A4" s="16" t="s">
        <v>26</v>
      </c>
      <c r="B4" s="11" t="s">
        <v>16</v>
      </c>
      <c r="C4" s="12">
        <v>30</v>
      </c>
      <c r="D4" s="12">
        <v>25</v>
      </c>
      <c r="E4" s="12">
        <v>30</v>
      </c>
      <c r="F4" s="12">
        <v>50</v>
      </c>
      <c r="G4" s="12">
        <v>50</v>
      </c>
      <c r="H4" s="12"/>
      <c r="I4" s="12"/>
      <c r="J4" s="12">
        <f t="shared" ref="J4:J19" si="1">SUM(C4:H4)</f>
        <v>185</v>
      </c>
      <c r="K4" s="12">
        <f t="shared" ref="K4:K19" si="2">0.25*(C4+E4+D4)</f>
        <v>21.25</v>
      </c>
      <c r="L4" s="17">
        <f t="shared" si="0"/>
        <v>163.75</v>
      </c>
      <c r="IU4"/>
      <c r="IV4"/>
    </row>
    <row r="5" spans="1:256" s="5" customFormat="1" ht="18.95" customHeight="1">
      <c r="A5" s="16"/>
      <c r="B5" s="11"/>
      <c r="C5" s="12"/>
      <c r="D5" s="12"/>
      <c r="E5" s="12"/>
      <c r="F5" s="12"/>
      <c r="G5" s="12"/>
      <c r="H5" s="12"/>
      <c r="I5" s="12"/>
      <c r="J5" s="12">
        <f t="shared" si="1"/>
        <v>0</v>
      </c>
      <c r="K5" s="12">
        <f t="shared" si="2"/>
        <v>0</v>
      </c>
      <c r="L5" s="17">
        <f t="shared" si="0"/>
        <v>0</v>
      </c>
      <c r="IU5"/>
      <c r="IV5"/>
    </row>
    <row r="6" spans="1:256" s="5" customFormat="1" ht="18.95" customHeight="1">
      <c r="A6" s="16"/>
      <c r="B6" s="11"/>
      <c r="C6" s="12"/>
      <c r="D6" s="12"/>
      <c r="E6" s="12"/>
      <c r="F6" s="12"/>
      <c r="G6" s="12"/>
      <c r="H6" s="12"/>
      <c r="I6" s="12"/>
      <c r="J6" s="12">
        <f t="shared" si="1"/>
        <v>0</v>
      </c>
      <c r="K6" s="12">
        <f t="shared" si="2"/>
        <v>0</v>
      </c>
      <c r="L6" s="17">
        <f t="shared" si="0"/>
        <v>0</v>
      </c>
      <c r="IU6"/>
      <c r="IV6"/>
    </row>
    <row r="7" spans="1:256" s="5" customFormat="1" ht="18.95" customHeight="1">
      <c r="A7" s="16"/>
      <c r="B7" s="11"/>
      <c r="C7" s="12"/>
      <c r="D7" s="12"/>
      <c r="E7" s="12"/>
      <c r="F7" s="12"/>
      <c r="G7" s="12"/>
      <c r="H7" s="12"/>
      <c r="I7" s="12"/>
      <c r="J7" s="12">
        <f t="shared" si="1"/>
        <v>0</v>
      </c>
      <c r="K7" s="12">
        <f t="shared" si="2"/>
        <v>0</v>
      </c>
      <c r="L7" s="17">
        <f t="shared" si="0"/>
        <v>0</v>
      </c>
      <c r="IU7"/>
      <c r="IV7"/>
    </row>
    <row r="8" spans="1:256" s="5" customFormat="1" ht="18.95" customHeight="1">
      <c r="A8" s="16"/>
      <c r="B8" s="11"/>
      <c r="C8" s="12"/>
      <c r="D8" s="12"/>
      <c r="E8" s="12"/>
      <c r="F8" s="12"/>
      <c r="G8" s="12"/>
      <c r="H8" s="12"/>
      <c r="I8" s="12"/>
      <c r="J8" s="12">
        <f t="shared" si="1"/>
        <v>0</v>
      </c>
      <c r="K8" s="12">
        <f t="shared" si="2"/>
        <v>0</v>
      </c>
      <c r="L8" s="17">
        <f t="shared" si="0"/>
        <v>0</v>
      </c>
      <c r="IU8"/>
      <c r="IV8"/>
    </row>
    <row r="9" spans="1:256" s="5" customFormat="1" ht="18.95" customHeight="1">
      <c r="A9" s="16"/>
      <c r="B9" s="11"/>
      <c r="C9" s="12"/>
      <c r="D9" s="12"/>
      <c r="E9" s="12"/>
      <c r="F9" s="12"/>
      <c r="G9" s="12"/>
      <c r="H9" s="12"/>
      <c r="I9" s="12"/>
      <c r="J9" s="12">
        <f t="shared" si="1"/>
        <v>0</v>
      </c>
      <c r="K9" s="12">
        <f t="shared" si="2"/>
        <v>0</v>
      </c>
      <c r="L9" s="17">
        <f t="shared" si="0"/>
        <v>0</v>
      </c>
      <c r="IU9"/>
      <c r="IV9"/>
    </row>
    <row r="10" spans="1:256" s="5" customFormat="1" ht="18.95" customHeight="1">
      <c r="A10" s="16"/>
      <c r="B10" s="11"/>
      <c r="C10" s="12"/>
      <c r="D10" s="12"/>
      <c r="E10" s="12"/>
      <c r="F10" s="12"/>
      <c r="G10" s="12"/>
      <c r="H10" s="12"/>
      <c r="I10" s="12"/>
      <c r="J10" s="12">
        <f t="shared" si="1"/>
        <v>0</v>
      </c>
      <c r="K10" s="12">
        <f t="shared" si="2"/>
        <v>0</v>
      </c>
      <c r="L10" s="17">
        <f t="shared" si="0"/>
        <v>0</v>
      </c>
      <c r="IU10"/>
      <c r="IV10"/>
    </row>
    <row r="11" spans="1:256" s="5" customFormat="1" ht="18.95" customHeight="1">
      <c r="A11" s="16"/>
      <c r="B11" s="11"/>
      <c r="C11" s="12"/>
      <c r="D11" s="12"/>
      <c r="E11" s="12"/>
      <c r="F11" s="12"/>
      <c r="G11" s="12"/>
      <c r="H11" s="12"/>
      <c r="I11" s="12"/>
      <c r="J11" s="12">
        <f t="shared" si="1"/>
        <v>0</v>
      </c>
      <c r="K11" s="12">
        <f t="shared" si="2"/>
        <v>0</v>
      </c>
      <c r="L11" s="17">
        <f t="shared" si="0"/>
        <v>0</v>
      </c>
      <c r="IU11"/>
      <c r="IV11"/>
    </row>
    <row r="12" spans="1:256" s="5" customFormat="1" ht="18.95" customHeight="1">
      <c r="A12" s="16"/>
      <c r="B12" s="11"/>
      <c r="C12" s="12"/>
      <c r="D12" s="12"/>
      <c r="E12" s="12"/>
      <c r="F12" s="12"/>
      <c r="G12" s="12"/>
      <c r="H12" s="12"/>
      <c r="I12" s="12"/>
      <c r="J12" s="12">
        <f t="shared" si="1"/>
        <v>0</v>
      </c>
      <c r="K12" s="12">
        <f t="shared" si="2"/>
        <v>0</v>
      </c>
      <c r="L12" s="17">
        <f t="shared" si="0"/>
        <v>0</v>
      </c>
      <c r="IU12"/>
      <c r="IV12"/>
    </row>
    <row r="13" spans="1:256" s="5" customFormat="1" ht="18.95" customHeight="1">
      <c r="A13" s="16"/>
      <c r="B13" s="11"/>
      <c r="C13" s="12"/>
      <c r="D13" s="12"/>
      <c r="E13" s="12"/>
      <c r="F13" s="12"/>
      <c r="G13" s="12"/>
      <c r="H13" s="12"/>
      <c r="I13" s="12"/>
      <c r="J13" s="12">
        <f t="shared" si="1"/>
        <v>0</v>
      </c>
      <c r="K13" s="12">
        <f t="shared" si="2"/>
        <v>0</v>
      </c>
      <c r="L13" s="17">
        <f t="shared" si="0"/>
        <v>0</v>
      </c>
      <c r="IU13"/>
      <c r="IV13"/>
    </row>
    <row r="14" spans="1:256" s="5" customFormat="1" ht="18.95" customHeight="1">
      <c r="A14" s="16"/>
      <c r="B14" s="11"/>
      <c r="C14" s="12"/>
      <c r="D14" s="12"/>
      <c r="E14" s="12"/>
      <c r="F14" s="12"/>
      <c r="G14" s="12"/>
      <c r="H14" s="12"/>
      <c r="I14" s="12"/>
      <c r="J14" s="12">
        <f t="shared" si="1"/>
        <v>0</v>
      </c>
      <c r="K14" s="12">
        <f t="shared" si="2"/>
        <v>0</v>
      </c>
      <c r="L14" s="17">
        <f t="shared" si="0"/>
        <v>0</v>
      </c>
      <c r="IU14"/>
      <c r="IV14"/>
    </row>
    <row r="15" spans="1:256" s="5" customFormat="1" ht="18.95" customHeight="1">
      <c r="A15" s="16"/>
      <c r="B15" s="11"/>
      <c r="C15" s="12"/>
      <c r="D15" s="12"/>
      <c r="E15" s="12"/>
      <c r="F15" s="12"/>
      <c r="G15" s="12"/>
      <c r="H15" s="12"/>
      <c r="I15" s="12"/>
      <c r="J15" s="12">
        <f t="shared" si="1"/>
        <v>0</v>
      </c>
      <c r="K15" s="12">
        <f t="shared" si="2"/>
        <v>0</v>
      </c>
      <c r="L15" s="17">
        <f t="shared" si="0"/>
        <v>0</v>
      </c>
      <c r="IU15"/>
      <c r="IV15"/>
    </row>
    <row r="16" spans="1:256" s="5" customFormat="1" ht="18.95" customHeight="1">
      <c r="A16" s="16"/>
      <c r="B16" s="11"/>
      <c r="C16" s="12"/>
      <c r="D16" s="12"/>
      <c r="E16" s="12"/>
      <c r="F16" s="12"/>
      <c r="G16" s="12"/>
      <c r="H16" s="12"/>
      <c r="I16" s="12"/>
      <c r="J16" s="12">
        <f t="shared" si="1"/>
        <v>0</v>
      </c>
      <c r="K16" s="12">
        <f t="shared" si="2"/>
        <v>0</v>
      </c>
      <c r="L16" s="17">
        <f t="shared" si="0"/>
        <v>0</v>
      </c>
      <c r="IU16"/>
      <c r="IV16"/>
    </row>
    <row r="17" spans="1:256" s="5" customFormat="1" ht="18.95" customHeight="1">
      <c r="A17" s="16"/>
      <c r="B17" s="11"/>
      <c r="C17" s="12"/>
      <c r="D17" s="12"/>
      <c r="E17" s="12"/>
      <c r="F17" s="12"/>
      <c r="G17" s="12"/>
      <c r="H17" s="12"/>
      <c r="I17" s="12"/>
      <c r="J17" s="12">
        <f t="shared" si="1"/>
        <v>0</v>
      </c>
      <c r="K17" s="12">
        <f t="shared" si="2"/>
        <v>0</v>
      </c>
      <c r="L17" s="17">
        <f t="shared" si="0"/>
        <v>0</v>
      </c>
      <c r="IU17"/>
      <c r="IV17"/>
    </row>
    <row r="18" spans="1:256" s="5" customFormat="1" ht="18.95" customHeight="1">
      <c r="A18" s="16"/>
      <c r="B18" s="11"/>
      <c r="C18" s="12"/>
      <c r="D18" s="12"/>
      <c r="E18" s="12"/>
      <c r="F18" s="12"/>
      <c r="G18" s="12"/>
      <c r="H18" s="12"/>
      <c r="I18" s="12"/>
      <c r="J18" s="12">
        <f t="shared" si="1"/>
        <v>0</v>
      </c>
      <c r="K18" s="12">
        <f t="shared" si="2"/>
        <v>0</v>
      </c>
      <c r="L18" s="17">
        <f t="shared" si="0"/>
        <v>0</v>
      </c>
      <c r="IU18"/>
      <c r="IV18"/>
    </row>
    <row r="19" spans="1:256" s="5" customFormat="1" ht="18.95" customHeight="1">
      <c r="A19" s="16"/>
      <c r="B19" s="11"/>
      <c r="C19" s="12"/>
      <c r="D19" s="12"/>
      <c r="E19" s="12"/>
      <c r="F19" s="12"/>
      <c r="G19" s="12"/>
      <c r="H19" s="12"/>
      <c r="I19" s="12"/>
      <c r="J19" s="12">
        <f t="shared" si="1"/>
        <v>0</v>
      </c>
      <c r="K19" s="12">
        <f t="shared" si="2"/>
        <v>0</v>
      </c>
      <c r="L19" s="17">
        <f t="shared" si="0"/>
        <v>0</v>
      </c>
      <c r="IU19"/>
      <c r="IV19"/>
    </row>
    <row r="20" spans="1:256" s="5" customFormat="1" ht="18.95" customHeight="1">
      <c r="A20" s="18" t="s">
        <v>44</v>
      </c>
      <c r="B20" s="37"/>
      <c r="C20" s="12"/>
      <c r="D20" s="12"/>
      <c r="E20" s="12"/>
      <c r="F20" s="12"/>
      <c r="G20" s="12"/>
      <c r="H20" s="12">
        <v>300</v>
      </c>
      <c r="I20" s="12"/>
      <c r="J20" s="12">
        <f>SUM(C20:H20)</f>
        <v>300</v>
      </c>
      <c r="K20" s="12">
        <v>0</v>
      </c>
      <c r="L20" s="17">
        <f t="shared" si="0"/>
        <v>300</v>
      </c>
      <c r="IU20"/>
      <c r="IV20"/>
    </row>
    <row r="21" spans="1:256" s="5" customFormat="1" ht="18.95" customHeight="1">
      <c r="A21" s="40" t="s">
        <v>52</v>
      </c>
      <c r="B21" s="11"/>
      <c r="C21" s="12"/>
      <c r="D21" s="12"/>
      <c r="E21" s="12"/>
      <c r="F21" s="12"/>
      <c r="G21" s="12"/>
      <c r="H21" s="12"/>
      <c r="I21" s="12"/>
      <c r="J21" s="12">
        <f>SUM(C21:I21)</f>
        <v>0</v>
      </c>
      <c r="K21" s="12">
        <v>0</v>
      </c>
      <c r="L21" s="17">
        <f t="shared" si="0"/>
        <v>0</v>
      </c>
      <c r="IU21"/>
      <c r="IV21"/>
    </row>
    <row r="22" spans="1:256" s="5" customFormat="1" ht="18.95" customHeight="1">
      <c r="A22" s="31" t="s">
        <v>10</v>
      </c>
      <c r="B22" s="32"/>
      <c r="C22" s="33">
        <f t="shared" ref="C22:H22" si="3">SUM(C3:C20)</f>
        <v>55</v>
      </c>
      <c r="D22" s="33">
        <f>SUM(D3:D20)</f>
        <v>50</v>
      </c>
      <c r="E22" s="33">
        <f t="shared" si="3"/>
        <v>40</v>
      </c>
      <c r="F22" s="33">
        <f t="shared" si="3"/>
        <v>150</v>
      </c>
      <c r="G22" s="33">
        <f t="shared" si="3"/>
        <v>50</v>
      </c>
      <c r="H22" s="33">
        <f t="shared" si="3"/>
        <v>300</v>
      </c>
      <c r="I22" s="33">
        <f>SUM(I3:I20)</f>
        <v>0</v>
      </c>
      <c r="J22" s="33">
        <f>SUM(J3:J20)</f>
        <v>645</v>
      </c>
      <c r="K22" s="33">
        <f>SUM(K3:K20)</f>
        <v>36.25</v>
      </c>
      <c r="L22" s="34">
        <f>SUM(L3:L20)</f>
        <v>608.75</v>
      </c>
      <c r="IU22"/>
      <c r="IV22"/>
    </row>
    <row r="23" spans="1:256" s="5" customFormat="1" ht="18.95" customHeight="1">
      <c r="A23" s="22" t="s">
        <v>43</v>
      </c>
      <c r="B23" s="19"/>
      <c r="C23" s="38" t="s">
        <v>45</v>
      </c>
      <c r="D23" s="20"/>
      <c r="E23" s="20"/>
      <c r="F23" s="20"/>
      <c r="G23" s="20"/>
      <c r="H23" s="20"/>
      <c r="I23" s="20"/>
      <c r="J23" s="20"/>
      <c r="K23" s="20"/>
      <c r="L23" s="21"/>
      <c r="IU23"/>
      <c r="IV23"/>
    </row>
  </sheetData>
  <pageMargins left="0.5" right="0.5" top="0.5" bottom="0.5" header="0.30000001192092896" footer="0.30000001192092896"/>
  <pageSetup paperSize="0" orientation="landscape" useFirstPageNumber="1" horizontalDpi="0" verticalDpi="0" copies="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3"/>
  <sheetViews>
    <sheetView showGridLines="0" workbookViewId="0">
      <pane ySplit="1" topLeftCell="A2" activePane="bottomLeft" state="frozen"/>
      <selection pane="bottomLeft" activeCell="H2" sqref="H2"/>
    </sheetView>
  </sheetViews>
  <sheetFormatPr defaultRowHeight="20.100000000000001" customHeight="1"/>
  <cols>
    <col min="1" max="12" width="12" style="5" customWidth="1"/>
    <col min="13" max="254" width="10.25" style="5" customWidth="1"/>
    <col min="255" max="256" width="10.25" customWidth="1"/>
  </cols>
  <sheetData>
    <row r="1" spans="1:256" ht="20.100000000000001" customHeight="1">
      <c r="A1" s="35" t="s">
        <v>34</v>
      </c>
      <c r="B1" s="26"/>
      <c r="C1" s="26" t="s">
        <v>35</v>
      </c>
      <c r="D1" s="26" t="s">
        <v>35</v>
      </c>
      <c r="E1" s="26" t="s">
        <v>35</v>
      </c>
      <c r="F1" s="26" t="s">
        <v>36</v>
      </c>
      <c r="G1" s="26" t="s">
        <v>36</v>
      </c>
      <c r="H1" s="26" t="s">
        <v>36</v>
      </c>
      <c r="I1" s="26"/>
      <c r="J1" s="26"/>
      <c r="K1" s="26"/>
      <c r="L1" s="26"/>
    </row>
    <row r="2" spans="1:256" s="5" customFormat="1" ht="65.099999999999994" customHeight="1">
      <c r="A2" s="26" t="s">
        <v>12</v>
      </c>
      <c r="B2" s="26" t="s">
        <v>13</v>
      </c>
      <c r="C2" s="26" t="s">
        <v>28</v>
      </c>
      <c r="D2" s="26" t="s">
        <v>37</v>
      </c>
      <c r="E2" s="26" t="s">
        <v>38</v>
      </c>
      <c r="F2" s="26" t="s">
        <v>30</v>
      </c>
      <c r="G2" s="26" t="s">
        <v>32</v>
      </c>
      <c r="H2" s="26" t="s">
        <v>119</v>
      </c>
      <c r="I2" s="26" t="s">
        <v>51</v>
      </c>
      <c r="J2" s="26" t="s">
        <v>31</v>
      </c>
      <c r="K2" s="26" t="s">
        <v>29</v>
      </c>
      <c r="L2" s="26" t="s">
        <v>14</v>
      </c>
      <c r="IU2"/>
      <c r="IV2"/>
    </row>
    <row r="3" spans="1:256" s="5" customFormat="1" ht="18.95" customHeight="1">
      <c r="A3" s="14" t="s">
        <v>21</v>
      </c>
      <c r="B3" s="7" t="s">
        <v>27</v>
      </c>
      <c r="C3" s="8">
        <v>10</v>
      </c>
      <c r="D3" s="8">
        <v>25</v>
      </c>
      <c r="E3" s="8">
        <v>15</v>
      </c>
      <c r="F3" s="8">
        <v>50</v>
      </c>
      <c r="G3" s="8">
        <v>50</v>
      </c>
      <c r="H3" s="8"/>
      <c r="I3" s="8"/>
      <c r="J3" s="8">
        <f>SUM(C3:H3)</f>
        <v>150</v>
      </c>
      <c r="K3" s="8">
        <f>0.25*(C3+E3+D3)</f>
        <v>12.5</v>
      </c>
      <c r="L3" s="15">
        <f t="shared" ref="L3:L20" si="0">J3-K3</f>
        <v>137.5</v>
      </c>
      <c r="IU3"/>
      <c r="IV3"/>
    </row>
    <row r="4" spans="1:256" s="5" customFormat="1" ht="18.95" customHeight="1">
      <c r="A4" s="16" t="s">
        <v>26</v>
      </c>
      <c r="B4" s="11" t="s">
        <v>16</v>
      </c>
      <c r="C4" s="12">
        <v>5</v>
      </c>
      <c r="D4" s="12">
        <v>25</v>
      </c>
      <c r="E4" s="12">
        <v>70</v>
      </c>
      <c r="F4" s="12">
        <v>10</v>
      </c>
      <c r="G4" s="12">
        <v>10</v>
      </c>
      <c r="H4" s="12"/>
      <c r="I4" s="12"/>
      <c r="J4" s="12">
        <f t="shared" ref="J4:J19" si="1">SUM(C4:H4)</f>
        <v>120</v>
      </c>
      <c r="K4" s="12">
        <f t="shared" ref="K4:K19" si="2">0.25*(C4+E4+D4)</f>
        <v>25</v>
      </c>
      <c r="L4" s="17">
        <f t="shared" si="0"/>
        <v>95</v>
      </c>
      <c r="IU4"/>
      <c r="IV4"/>
    </row>
    <row r="5" spans="1:256" s="5" customFormat="1" ht="18.95" customHeight="1">
      <c r="A5" s="16"/>
      <c r="B5" s="11"/>
      <c r="C5" s="12"/>
      <c r="D5" s="12"/>
      <c r="E5" s="12"/>
      <c r="F5" s="12"/>
      <c r="G5" s="12"/>
      <c r="H5" s="12"/>
      <c r="I5" s="12"/>
      <c r="J5" s="12">
        <f t="shared" si="1"/>
        <v>0</v>
      </c>
      <c r="K5" s="12">
        <f t="shared" si="2"/>
        <v>0</v>
      </c>
      <c r="L5" s="17">
        <f t="shared" si="0"/>
        <v>0</v>
      </c>
      <c r="IU5"/>
      <c r="IV5"/>
    </row>
    <row r="6" spans="1:256" s="5" customFormat="1" ht="18.95" customHeight="1">
      <c r="A6" s="16"/>
      <c r="B6" s="11"/>
      <c r="C6" s="12"/>
      <c r="D6" s="12"/>
      <c r="E6" s="12"/>
      <c r="F6" s="12"/>
      <c r="G6" s="12"/>
      <c r="H6" s="12"/>
      <c r="I6" s="12"/>
      <c r="J6" s="12">
        <f t="shared" si="1"/>
        <v>0</v>
      </c>
      <c r="K6" s="12">
        <f t="shared" si="2"/>
        <v>0</v>
      </c>
      <c r="L6" s="17">
        <f t="shared" si="0"/>
        <v>0</v>
      </c>
      <c r="IU6"/>
      <c r="IV6"/>
    </row>
    <row r="7" spans="1:256" s="5" customFormat="1" ht="18.95" customHeight="1">
      <c r="A7" s="16"/>
      <c r="B7" s="11"/>
      <c r="C7" s="12"/>
      <c r="D7" s="12"/>
      <c r="E7" s="12"/>
      <c r="F7" s="12"/>
      <c r="G7" s="12"/>
      <c r="H7" s="12"/>
      <c r="I7" s="12"/>
      <c r="J7" s="12">
        <f t="shared" si="1"/>
        <v>0</v>
      </c>
      <c r="K7" s="12">
        <f t="shared" si="2"/>
        <v>0</v>
      </c>
      <c r="L7" s="17">
        <f t="shared" si="0"/>
        <v>0</v>
      </c>
      <c r="IU7"/>
      <c r="IV7"/>
    </row>
    <row r="8" spans="1:256" s="5" customFormat="1" ht="18.95" customHeight="1">
      <c r="A8" s="16"/>
      <c r="B8" s="11"/>
      <c r="C8" s="12"/>
      <c r="D8" s="12"/>
      <c r="E8" s="12"/>
      <c r="F8" s="12"/>
      <c r="G8" s="12"/>
      <c r="H8" s="12"/>
      <c r="I8" s="12"/>
      <c r="J8" s="12">
        <f t="shared" si="1"/>
        <v>0</v>
      </c>
      <c r="K8" s="12">
        <f t="shared" si="2"/>
        <v>0</v>
      </c>
      <c r="L8" s="17">
        <f t="shared" si="0"/>
        <v>0</v>
      </c>
      <c r="IU8"/>
      <c r="IV8"/>
    </row>
    <row r="9" spans="1:256" s="5" customFormat="1" ht="18.95" customHeight="1">
      <c r="A9" s="16"/>
      <c r="B9" s="11"/>
      <c r="C9" s="12"/>
      <c r="D9" s="12"/>
      <c r="E9" s="12"/>
      <c r="F9" s="12"/>
      <c r="G9" s="12"/>
      <c r="H9" s="12"/>
      <c r="I9" s="12"/>
      <c r="J9" s="12">
        <f t="shared" si="1"/>
        <v>0</v>
      </c>
      <c r="K9" s="12">
        <f t="shared" si="2"/>
        <v>0</v>
      </c>
      <c r="L9" s="17">
        <f t="shared" si="0"/>
        <v>0</v>
      </c>
      <c r="IU9"/>
      <c r="IV9"/>
    </row>
    <row r="10" spans="1:256" s="5" customFormat="1" ht="18.95" customHeight="1">
      <c r="A10" s="16"/>
      <c r="B10" s="11"/>
      <c r="C10" s="12"/>
      <c r="D10" s="12"/>
      <c r="E10" s="12"/>
      <c r="F10" s="12"/>
      <c r="G10" s="12"/>
      <c r="H10" s="12"/>
      <c r="I10" s="12"/>
      <c r="J10" s="12">
        <f t="shared" si="1"/>
        <v>0</v>
      </c>
      <c r="K10" s="12">
        <f t="shared" si="2"/>
        <v>0</v>
      </c>
      <c r="L10" s="17">
        <f t="shared" si="0"/>
        <v>0</v>
      </c>
      <c r="IU10"/>
      <c r="IV10"/>
    </row>
    <row r="11" spans="1:256" s="5" customFormat="1" ht="18.95" customHeight="1">
      <c r="A11" s="16"/>
      <c r="B11" s="11"/>
      <c r="C11" s="12"/>
      <c r="D11" s="12"/>
      <c r="E11" s="12"/>
      <c r="F11" s="12"/>
      <c r="G11" s="12"/>
      <c r="H11" s="12"/>
      <c r="I11" s="12"/>
      <c r="J11" s="12">
        <f t="shared" si="1"/>
        <v>0</v>
      </c>
      <c r="K11" s="12">
        <f t="shared" si="2"/>
        <v>0</v>
      </c>
      <c r="L11" s="17">
        <f t="shared" si="0"/>
        <v>0</v>
      </c>
      <c r="IU11"/>
      <c r="IV11"/>
    </row>
    <row r="12" spans="1:256" s="5" customFormat="1" ht="18.95" customHeight="1">
      <c r="A12" s="16"/>
      <c r="B12" s="11"/>
      <c r="C12" s="12"/>
      <c r="D12" s="12"/>
      <c r="E12" s="12"/>
      <c r="F12" s="12"/>
      <c r="G12" s="12"/>
      <c r="H12" s="12"/>
      <c r="I12" s="12"/>
      <c r="J12" s="12">
        <f t="shared" si="1"/>
        <v>0</v>
      </c>
      <c r="K12" s="12">
        <f t="shared" si="2"/>
        <v>0</v>
      </c>
      <c r="L12" s="17">
        <f t="shared" si="0"/>
        <v>0</v>
      </c>
      <c r="IU12"/>
      <c r="IV12"/>
    </row>
    <row r="13" spans="1:256" s="5" customFormat="1" ht="18.95" customHeight="1">
      <c r="A13" s="16"/>
      <c r="B13" s="11"/>
      <c r="C13" s="12"/>
      <c r="D13" s="12"/>
      <c r="E13" s="12"/>
      <c r="F13" s="12"/>
      <c r="G13" s="12"/>
      <c r="H13" s="12"/>
      <c r="I13" s="12"/>
      <c r="J13" s="12">
        <f t="shared" si="1"/>
        <v>0</v>
      </c>
      <c r="K13" s="12">
        <f t="shared" si="2"/>
        <v>0</v>
      </c>
      <c r="L13" s="17">
        <f t="shared" si="0"/>
        <v>0</v>
      </c>
      <c r="IU13"/>
      <c r="IV13"/>
    </row>
    <row r="14" spans="1:256" s="5" customFormat="1" ht="18.95" customHeight="1">
      <c r="A14" s="16"/>
      <c r="B14" s="11"/>
      <c r="C14" s="12"/>
      <c r="D14" s="12"/>
      <c r="E14" s="12"/>
      <c r="F14" s="12"/>
      <c r="G14" s="12"/>
      <c r="H14" s="12"/>
      <c r="I14" s="12"/>
      <c r="J14" s="12">
        <f t="shared" si="1"/>
        <v>0</v>
      </c>
      <c r="K14" s="12">
        <f t="shared" si="2"/>
        <v>0</v>
      </c>
      <c r="L14" s="17">
        <f t="shared" si="0"/>
        <v>0</v>
      </c>
      <c r="IU14"/>
      <c r="IV14"/>
    </row>
    <row r="15" spans="1:256" s="5" customFormat="1" ht="18.95" customHeight="1">
      <c r="A15" s="16"/>
      <c r="B15" s="11"/>
      <c r="C15" s="12"/>
      <c r="D15" s="12"/>
      <c r="E15" s="12"/>
      <c r="F15" s="12"/>
      <c r="G15" s="12"/>
      <c r="H15" s="12"/>
      <c r="I15" s="12"/>
      <c r="J15" s="12">
        <f t="shared" si="1"/>
        <v>0</v>
      </c>
      <c r="K15" s="12">
        <f t="shared" si="2"/>
        <v>0</v>
      </c>
      <c r="L15" s="17">
        <f t="shared" si="0"/>
        <v>0</v>
      </c>
      <c r="IU15"/>
      <c r="IV15"/>
    </row>
    <row r="16" spans="1:256" s="5" customFormat="1" ht="18.95" customHeight="1">
      <c r="A16" s="16"/>
      <c r="B16" s="11"/>
      <c r="C16" s="12"/>
      <c r="D16" s="12"/>
      <c r="E16" s="12"/>
      <c r="F16" s="12"/>
      <c r="G16" s="12"/>
      <c r="H16" s="12"/>
      <c r="I16" s="12"/>
      <c r="J16" s="12">
        <f t="shared" si="1"/>
        <v>0</v>
      </c>
      <c r="K16" s="12">
        <f t="shared" si="2"/>
        <v>0</v>
      </c>
      <c r="L16" s="17">
        <f t="shared" si="0"/>
        <v>0</v>
      </c>
      <c r="IU16"/>
      <c r="IV16"/>
    </row>
    <row r="17" spans="1:256" s="5" customFormat="1" ht="18.95" customHeight="1">
      <c r="A17" s="16"/>
      <c r="B17" s="11"/>
      <c r="C17" s="12"/>
      <c r="D17" s="12"/>
      <c r="E17" s="12"/>
      <c r="F17" s="12"/>
      <c r="G17" s="12"/>
      <c r="H17" s="12"/>
      <c r="I17" s="12"/>
      <c r="J17" s="12">
        <f t="shared" si="1"/>
        <v>0</v>
      </c>
      <c r="K17" s="12">
        <f t="shared" si="2"/>
        <v>0</v>
      </c>
      <c r="L17" s="17">
        <f t="shared" si="0"/>
        <v>0</v>
      </c>
      <c r="IU17"/>
      <c r="IV17"/>
    </row>
    <row r="18" spans="1:256" s="5" customFormat="1" ht="18.95" customHeight="1">
      <c r="A18" s="16"/>
      <c r="B18" s="11"/>
      <c r="C18" s="12"/>
      <c r="D18" s="12"/>
      <c r="E18" s="12"/>
      <c r="F18" s="12"/>
      <c r="G18" s="12"/>
      <c r="H18" s="12"/>
      <c r="I18" s="12"/>
      <c r="J18" s="12">
        <f t="shared" si="1"/>
        <v>0</v>
      </c>
      <c r="K18" s="12">
        <f t="shared" si="2"/>
        <v>0</v>
      </c>
      <c r="L18" s="17">
        <f t="shared" si="0"/>
        <v>0</v>
      </c>
      <c r="IU18"/>
      <c r="IV18"/>
    </row>
    <row r="19" spans="1:256" s="5" customFormat="1" ht="18.95" customHeight="1">
      <c r="A19" s="16"/>
      <c r="B19" s="11"/>
      <c r="C19" s="12"/>
      <c r="D19" s="12"/>
      <c r="E19" s="12"/>
      <c r="F19" s="12"/>
      <c r="G19" s="12"/>
      <c r="H19" s="12"/>
      <c r="I19" s="12"/>
      <c r="J19" s="12">
        <f t="shared" si="1"/>
        <v>0</v>
      </c>
      <c r="K19" s="12">
        <f t="shared" si="2"/>
        <v>0</v>
      </c>
      <c r="L19" s="17">
        <f t="shared" si="0"/>
        <v>0</v>
      </c>
      <c r="IU19"/>
      <c r="IV19"/>
    </row>
    <row r="20" spans="1:256" s="5" customFormat="1" ht="18.95" customHeight="1">
      <c r="A20" s="18" t="s">
        <v>40</v>
      </c>
      <c r="B20" s="37"/>
      <c r="C20" s="12"/>
      <c r="D20" s="12"/>
      <c r="E20" s="12"/>
      <c r="F20" s="12"/>
      <c r="G20" s="12"/>
      <c r="H20" s="12">
        <v>300</v>
      </c>
      <c r="I20" s="12"/>
      <c r="J20" s="12">
        <f>SUM(C20:H20)</f>
        <v>300</v>
      </c>
      <c r="K20" s="12">
        <v>0</v>
      </c>
      <c r="L20" s="17">
        <f t="shared" si="0"/>
        <v>300</v>
      </c>
      <c r="IU20"/>
      <c r="IV20"/>
    </row>
    <row r="21" spans="1:256" s="5" customFormat="1" ht="18.95" customHeight="1">
      <c r="A21" s="40" t="s">
        <v>53</v>
      </c>
      <c r="B21" s="11"/>
      <c r="C21" s="12"/>
      <c r="D21" s="12"/>
      <c r="E21" s="12"/>
      <c r="F21" s="12"/>
      <c r="G21" s="12"/>
      <c r="H21" s="12"/>
      <c r="I21" s="12"/>
      <c r="J21" s="12">
        <f>SUM(C21:I21)</f>
        <v>0</v>
      </c>
      <c r="K21" s="12">
        <v>0</v>
      </c>
      <c r="L21" s="17">
        <f t="shared" ref="L21" si="3">J21-K21</f>
        <v>0</v>
      </c>
      <c r="IU21"/>
      <c r="IV21"/>
    </row>
    <row r="22" spans="1:256" s="5" customFormat="1" ht="18.95" customHeight="1">
      <c r="A22" s="31" t="s">
        <v>10</v>
      </c>
      <c r="B22" s="32"/>
      <c r="C22" s="33">
        <f t="shared" ref="C22:I22" si="4">SUM(C3:C20)</f>
        <v>15</v>
      </c>
      <c r="D22" s="33">
        <f>SUM(D3:D20)</f>
        <v>50</v>
      </c>
      <c r="E22" s="33">
        <f t="shared" si="4"/>
        <v>85</v>
      </c>
      <c r="F22" s="33">
        <f t="shared" si="4"/>
        <v>60</v>
      </c>
      <c r="G22" s="33">
        <f t="shared" si="4"/>
        <v>60</v>
      </c>
      <c r="H22" s="33">
        <f t="shared" si="4"/>
        <v>300</v>
      </c>
      <c r="I22" s="33">
        <f t="shared" si="4"/>
        <v>0</v>
      </c>
      <c r="J22" s="33">
        <f>SUM(J3:J20)</f>
        <v>570</v>
      </c>
      <c r="K22" s="33">
        <f>SUM(K3:K20)</f>
        <v>37.5</v>
      </c>
      <c r="L22" s="34">
        <f>SUM(L3:L20)</f>
        <v>532.5</v>
      </c>
      <c r="IU22"/>
      <c r="IV22"/>
    </row>
    <row r="23" spans="1:256" ht="20.100000000000001" customHeight="1">
      <c r="A23" s="22" t="s">
        <v>41</v>
      </c>
      <c r="B23" s="19"/>
      <c r="C23" s="38" t="s">
        <v>42</v>
      </c>
      <c r="D23" s="20"/>
      <c r="E23" s="20"/>
      <c r="F23" s="20"/>
      <c r="G23" s="20"/>
      <c r="H23" s="20"/>
      <c r="I23" s="20"/>
      <c r="J23" s="20"/>
      <c r="K23" s="20"/>
      <c r="L23" s="21"/>
    </row>
  </sheetData>
  <pageMargins left="0.5" right="0.5" top="0.5" bottom="0.5" header="0.30000001192092896" footer="0.30000001192092896"/>
  <pageSetup paperSize="0" scale="82" orientation="landscape" useFirstPageNumber="1" horizontalDpi="0" verticalDpi="0" copies="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3"/>
  <sheetViews>
    <sheetView showGridLines="0" workbookViewId="0">
      <pane ySplit="1" topLeftCell="A2" activePane="bottomLeft" state="frozen"/>
      <selection pane="bottomLeft" activeCell="H2" sqref="H2"/>
    </sheetView>
  </sheetViews>
  <sheetFormatPr defaultRowHeight="20.100000000000001" customHeight="1"/>
  <cols>
    <col min="1" max="12" width="12" style="5" customWidth="1"/>
    <col min="13" max="254" width="10.25" style="5" customWidth="1"/>
    <col min="255" max="256" width="10.25" customWidth="1"/>
  </cols>
  <sheetData>
    <row r="1" spans="1:256" ht="20.100000000000001" customHeight="1">
      <c r="A1" s="35" t="s">
        <v>34</v>
      </c>
      <c r="B1" s="26"/>
      <c r="C1" s="26" t="s">
        <v>35</v>
      </c>
      <c r="D1" s="26" t="s">
        <v>35</v>
      </c>
      <c r="E1" s="26" t="s">
        <v>35</v>
      </c>
      <c r="F1" s="26" t="s">
        <v>36</v>
      </c>
      <c r="G1" s="26" t="s">
        <v>36</v>
      </c>
      <c r="H1" s="26" t="s">
        <v>36</v>
      </c>
      <c r="I1" s="26"/>
      <c r="J1" s="26"/>
      <c r="K1" s="26"/>
      <c r="L1" s="26"/>
    </row>
    <row r="2" spans="1:256" s="5" customFormat="1" ht="65.099999999999994" customHeight="1">
      <c r="A2" s="26" t="s">
        <v>12</v>
      </c>
      <c r="B2" s="26" t="s">
        <v>13</v>
      </c>
      <c r="C2" s="26" t="s">
        <v>28</v>
      </c>
      <c r="D2" s="26" t="s">
        <v>37</v>
      </c>
      <c r="E2" s="26" t="s">
        <v>38</v>
      </c>
      <c r="F2" s="26" t="s">
        <v>30</v>
      </c>
      <c r="G2" s="26" t="s">
        <v>32</v>
      </c>
      <c r="H2" s="26" t="s">
        <v>119</v>
      </c>
      <c r="I2" s="26" t="s">
        <v>49</v>
      </c>
      <c r="J2" s="26" t="s">
        <v>31</v>
      </c>
      <c r="K2" s="26" t="s">
        <v>29</v>
      </c>
      <c r="L2" s="26" t="s">
        <v>14</v>
      </c>
      <c r="IU2"/>
      <c r="IV2"/>
    </row>
    <row r="3" spans="1:256" s="5" customFormat="1" ht="18.95" customHeight="1">
      <c r="A3" s="14" t="s">
        <v>21</v>
      </c>
      <c r="B3" s="7" t="s">
        <v>27</v>
      </c>
      <c r="C3" s="8">
        <v>10</v>
      </c>
      <c r="D3" s="8">
        <v>25</v>
      </c>
      <c r="E3" s="8">
        <v>15</v>
      </c>
      <c r="F3" s="8">
        <v>50</v>
      </c>
      <c r="G3" s="8">
        <v>50</v>
      </c>
      <c r="H3" s="8"/>
      <c r="I3" s="8"/>
      <c r="J3" s="8">
        <f>SUM(C3:H3)</f>
        <v>150</v>
      </c>
      <c r="K3" s="8">
        <f>0.25*(C3+E3+D3)</f>
        <v>12.5</v>
      </c>
      <c r="L3" s="15">
        <f t="shared" ref="L3:L21" si="0">J3-K3</f>
        <v>137.5</v>
      </c>
      <c r="IU3"/>
      <c r="IV3"/>
    </row>
    <row r="4" spans="1:256" s="5" customFormat="1" ht="18.95" customHeight="1">
      <c r="A4" s="16" t="s">
        <v>26</v>
      </c>
      <c r="B4" s="11" t="s">
        <v>16</v>
      </c>
      <c r="C4" s="12">
        <v>5</v>
      </c>
      <c r="D4" s="12">
        <v>25</v>
      </c>
      <c r="E4" s="12">
        <v>70</v>
      </c>
      <c r="F4" s="12">
        <v>10</v>
      </c>
      <c r="G4" s="12">
        <v>10</v>
      </c>
      <c r="H4" s="12"/>
      <c r="I4" s="12"/>
      <c r="J4" s="12">
        <f t="shared" ref="J4:J19" si="1">SUM(C4:H4)</f>
        <v>120</v>
      </c>
      <c r="K4" s="12">
        <f t="shared" ref="K4:K19" si="2">0.25*(C4+E4+D4)</f>
        <v>25</v>
      </c>
      <c r="L4" s="17">
        <f t="shared" si="0"/>
        <v>95</v>
      </c>
      <c r="IU4"/>
      <c r="IV4"/>
    </row>
    <row r="5" spans="1:256" s="5" customFormat="1" ht="18.95" customHeight="1">
      <c r="A5" s="16"/>
      <c r="B5" s="11"/>
      <c r="C5" s="12"/>
      <c r="D5" s="12"/>
      <c r="E5" s="12"/>
      <c r="F5" s="12"/>
      <c r="G5" s="12"/>
      <c r="H5" s="12"/>
      <c r="I5" s="12"/>
      <c r="J5" s="12">
        <f t="shared" si="1"/>
        <v>0</v>
      </c>
      <c r="K5" s="12">
        <f t="shared" si="2"/>
        <v>0</v>
      </c>
      <c r="L5" s="17">
        <f t="shared" si="0"/>
        <v>0</v>
      </c>
      <c r="IU5"/>
      <c r="IV5"/>
    </row>
    <row r="6" spans="1:256" s="5" customFormat="1" ht="18.95" customHeight="1">
      <c r="A6" s="16"/>
      <c r="B6" s="11"/>
      <c r="C6" s="12"/>
      <c r="D6" s="12"/>
      <c r="E6" s="12"/>
      <c r="F6" s="12"/>
      <c r="G6" s="12"/>
      <c r="H6" s="12"/>
      <c r="I6" s="12"/>
      <c r="J6" s="12">
        <f t="shared" si="1"/>
        <v>0</v>
      </c>
      <c r="K6" s="12">
        <f t="shared" si="2"/>
        <v>0</v>
      </c>
      <c r="L6" s="17">
        <f t="shared" si="0"/>
        <v>0</v>
      </c>
      <c r="IU6"/>
      <c r="IV6"/>
    </row>
    <row r="7" spans="1:256" s="5" customFormat="1" ht="18.95" customHeight="1">
      <c r="A7" s="16"/>
      <c r="B7" s="11"/>
      <c r="C7" s="12"/>
      <c r="D7" s="12"/>
      <c r="E7" s="12"/>
      <c r="F7" s="12"/>
      <c r="G7" s="12"/>
      <c r="H7" s="12"/>
      <c r="I7" s="12"/>
      <c r="J7" s="12">
        <f t="shared" si="1"/>
        <v>0</v>
      </c>
      <c r="K7" s="12">
        <f t="shared" si="2"/>
        <v>0</v>
      </c>
      <c r="L7" s="17">
        <f t="shared" si="0"/>
        <v>0</v>
      </c>
      <c r="IU7"/>
      <c r="IV7"/>
    </row>
    <row r="8" spans="1:256" s="5" customFormat="1" ht="18.95" customHeight="1">
      <c r="A8" s="16"/>
      <c r="B8" s="11"/>
      <c r="C8" s="12"/>
      <c r="D8" s="12"/>
      <c r="E8" s="12"/>
      <c r="F8" s="12"/>
      <c r="G8" s="12"/>
      <c r="H8" s="12"/>
      <c r="I8" s="12"/>
      <c r="J8" s="12">
        <f t="shared" si="1"/>
        <v>0</v>
      </c>
      <c r="K8" s="12">
        <f t="shared" si="2"/>
        <v>0</v>
      </c>
      <c r="L8" s="17">
        <f t="shared" si="0"/>
        <v>0</v>
      </c>
      <c r="IU8"/>
      <c r="IV8"/>
    </row>
    <row r="9" spans="1:256" s="5" customFormat="1" ht="18.95" customHeight="1">
      <c r="A9" s="16"/>
      <c r="B9" s="11"/>
      <c r="C9" s="12"/>
      <c r="D9" s="12"/>
      <c r="E9" s="12"/>
      <c r="F9" s="12"/>
      <c r="G9" s="12"/>
      <c r="H9" s="12"/>
      <c r="I9" s="12"/>
      <c r="J9" s="12">
        <f t="shared" si="1"/>
        <v>0</v>
      </c>
      <c r="K9" s="12">
        <f t="shared" si="2"/>
        <v>0</v>
      </c>
      <c r="L9" s="17">
        <f t="shared" si="0"/>
        <v>0</v>
      </c>
      <c r="IU9"/>
      <c r="IV9"/>
    </row>
    <row r="10" spans="1:256" s="5" customFormat="1" ht="18.95" customHeight="1">
      <c r="A10" s="16"/>
      <c r="B10" s="11"/>
      <c r="C10" s="12"/>
      <c r="D10" s="12"/>
      <c r="E10" s="12"/>
      <c r="F10" s="12"/>
      <c r="G10" s="12"/>
      <c r="H10" s="12"/>
      <c r="I10" s="12"/>
      <c r="J10" s="12">
        <f t="shared" si="1"/>
        <v>0</v>
      </c>
      <c r="K10" s="12">
        <f t="shared" si="2"/>
        <v>0</v>
      </c>
      <c r="L10" s="17">
        <f t="shared" si="0"/>
        <v>0</v>
      </c>
      <c r="IU10"/>
      <c r="IV10"/>
    </row>
    <row r="11" spans="1:256" s="5" customFormat="1" ht="18.95" customHeight="1">
      <c r="A11" s="16"/>
      <c r="B11" s="11"/>
      <c r="C11" s="12"/>
      <c r="D11" s="12"/>
      <c r="E11" s="12"/>
      <c r="F11" s="12"/>
      <c r="G11" s="12"/>
      <c r="H11" s="12"/>
      <c r="I11" s="12"/>
      <c r="J11" s="12">
        <f t="shared" si="1"/>
        <v>0</v>
      </c>
      <c r="K11" s="12">
        <f t="shared" si="2"/>
        <v>0</v>
      </c>
      <c r="L11" s="17">
        <f t="shared" si="0"/>
        <v>0</v>
      </c>
      <c r="IU11"/>
      <c r="IV11"/>
    </row>
    <row r="12" spans="1:256" s="5" customFormat="1" ht="18.95" customHeight="1">
      <c r="A12" s="16"/>
      <c r="B12" s="11"/>
      <c r="C12" s="12"/>
      <c r="D12" s="12"/>
      <c r="E12" s="12"/>
      <c r="F12" s="12"/>
      <c r="G12" s="12"/>
      <c r="H12" s="12"/>
      <c r="I12" s="12"/>
      <c r="J12" s="12">
        <f t="shared" si="1"/>
        <v>0</v>
      </c>
      <c r="K12" s="12">
        <f t="shared" si="2"/>
        <v>0</v>
      </c>
      <c r="L12" s="17">
        <f t="shared" si="0"/>
        <v>0</v>
      </c>
      <c r="IU12"/>
      <c r="IV12"/>
    </row>
    <row r="13" spans="1:256" s="5" customFormat="1" ht="18.95" customHeight="1">
      <c r="A13" s="16"/>
      <c r="B13" s="11"/>
      <c r="C13" s="12"/>
      <c r="D13" s="12"/>
      <c r="E13" s="12"/>
      <c r="F13" s="12"/>
      <c r="G13" s="12"/>
      <c r="H13" s="12"/>
      <c r="I13" s="12"/>
      <c r="J13" s="12">
        <f t="shared" si="1"/>
        <v>0</v>
      </c>
      <c r="K13" s="12">
        <f t="shared" si="2"/>
        <v>0</v>
      </c>
      <c r="L13" s="17">
        <f t="shared" si="0"/>
        <v>0</v>
      </c>
      <c r="IU13"/>
      <c r="IV13"/>
    </row>
    <row r="14" spans="1:256" s="5" customFormat="1" ht="18.95" customHeight="1">
      <c r="A14" s="16"/>
      <c r="B14" s="11"/>
      <c r="C14" s="12"/>
      <c r="D14" s="12"/>
      <c r="E14" s="12"/>
      <c r="F14" s="12"/>
      <c r="G14" s="12"/>
      <c r="H14" s="12"/>
      <c r="I14" s="12"/>
      <c r="J14" s="12">
        <f t="shared" si="1"/>
        <v>0</v>
      </c>
      <c r="K14" s="12">
        <f t="shared" si="2"/>
        <v>0</v>
      </c>
      <c r="L14" s="17">
        <f t="shared" si="0"/>
        <v>0</v>
      </c>
      <c r="IU14"/>
      <c r="IV14"/>
    </row>
    <row r="15" spans="1:256" s="5" customFormat="1" ht="18.95" customHeight="1">
      <c r="A15" s="16"/>
      <c r="B15" s="11"/>
      <c r="C15" s="12"/>
      <c r="D15" s="12"/>
      <c r="E15" s="12"/>
      <c r="F15" s="12"/>
      <c r="G15" s="12"/>
      <c r="H15" s="12"/>
      <c r="I15" s="12"/>
      <c r="J15" s="12">
        <f t="shared" si="1"/>
        <v>0</v>
      </c>
      <c r="K15" s="12">
        <f t="shared" si="2"/>
        <v>0</v>
      </c>
      <c r="L15" s="17">
        <f t="shared" si="0"/>
        <v>0</v>
      </c>
      <c r="IU15"/>
      <c r="IV15"/>
    </row>
    <row r="16" spans="1:256" s="5" customFormat="1" ht="18.95" customHeight="1">
      <c r="A16" s="16"/>
      <c r="B16" s="11"/>
      <c r="C16" s="12"/>
      <c r="D16" s="12"/>
      <c r="E16" s="12"/>
      <c r="F16" s="12"/>
      <c r="G16" s="12"/>
      <c r="H16" s="12"/>
      <c r="I16" s="12"/>
      <c r="J16" s="12">
        <f t="shared" si="1"/>
        <v>0</v>
      </c>
      <c r="K16" s="12">
        <f t="shared" si="2"/>
        <v>0</v>
      </c>
      <c r="L16" s="17">
        <f t="shared" si="0"/>
        <v>0</v>
      </c>
      <c r="IU16"/>
      <c r="IV16"/>
    </row>
    <row r="17" spans="1:256" s="5" customFormat="1" ht="18.95" customHeight="1">
      <c r="A17" s="16"/>
      <c r="B17" s="11"/>
      <c r="C17" s="12"/>
      <c r="D17" s="12"/>
      <c r="E17" s="12"/>
      <c r="F17" s="12"/>
      <c r="G17" s="12"/>
      <c r="H17" s="12"/>
      <c r="I17" s="12"/>
      <c r="J17" s="12">
        <f t="shared" si="1"/>
        <v>0</v>
      </c>
      <c r="K17" s="12">
        <f t="shared" si="2"/>
        <v>0</v>
      </c>
      <c r="L17" s="17">
        <f t="shared" si="0"/>
        <v>0</v>
      </c>
      <c r="IU17"/>
      <c r="IV17"/>
    </row>
    <row r="18" spans="1:256" s="5" customFormat="1" ht="18.95" customHeight="1">
      <c r="A18" s="16"/>
      <c r="B18" s="11"/>
      <c r="C18" s="12"/>
      <c r="D18" s="12"/>
      <c r="E18" s="12"/>
      <c r="F18" s="12"/>
      <c r="G18" s="12"/>
      <c r="H18" s="12"/>
      <c r="I18" s="12"/>
      <c r="J18" s="12">
        <f t="shared" si="1"/>
        <v>0</v>
      </c>
      <c r="K18" s="12">
        <f t="shared" si="2"/>
        <v>0</v>
      </c>
      <c r="L18" s="17">
        <f t="shared" si="0"/>
        <v>0</v>
      </c>
      <c r="IU18"/>
      <c r="IV18"/>
    </row>
    <row r="19" spans="1:256" s="5" customFormat="1" ht="18.95" customHeight="1">
      <c r="A19" s="16"/>
      <c r="B19" s="11"/>
      <c r="C19" s="12"/>
      <c r="D19" s="12"/>
      <c r="E19" s="12"/>
      <c r="F19" s="12"/>
      <c r="G19" s="12"/>
      <c r="H19" s="12"/>
      <c r="I19" s="12"/>
      <c r="J19" s="12">
        <f t="shared" si="1"/>
        <v>0</v>
      </c>
      <c r="K19" s="12">
        <f t="shared" si="2"/>
        <v>0</v>
      </c>
      <c r="L19" s="17">
        <f t="shared" si="0"/>
        <v>0</v>
      </c>
      <c r="IU19"/>
      <c r="IV19"/>
    </row>
    <row r="20" spans="1:256" s="5" customFormat="1" ht="18.95" customHeight="1">
      <c r="A20" s="40" t="s">
        <v>48</v>
      </c>
      <c r="B20" s="11"/>
      <c r="C20" s="12"/>
      <c r="D20" s="12"/>
      <c r="E20" s="12"/>
      <c r="F20" s="12"/>
      <c r="G20" s="12"/>
      <c r="H20" s="12">
        <v>300</v>
      </c>
      <c r="I20" s="12"/>
      <c r="J20" s="12">
        <f t="shared" ref="J20" si="3">SUM(C20:H20)</f>
        <v>300</v>
      </c>
      <c r="K20" s="12">
        <f t="shared" ref="K20" si="4">0.25*(C20+E20+D20)</f>
        <v>0</v>
      </c>
      <c r="L20" s="17">
        <f t="shared" ref="L20" si="5">J20-K20</f>
        <v>300</v>
      </c>
      <c r="IU20"/>
      <c r="IV20"/>
    </row>
    <row r="21" spans="1:256" s="5" customFormat="1" ht="18.95" customHeight="1">
      <c r="A21" s="40" t="s">
        <v>50</v>
      </c>
      <c r="B21" s="11"/>
      <c r="C21" s="12"/>
      <c r="D21" s="12"/>
      <c r="E21" s="12"/>
      <c r="F21" s="12"/>
      <c r="G21" s="12"/>
      <c r="H21" s="12"/>
      <c r="I21" s="12">
        <v>-532.5</v>
      </c>
      <c r="J21" s="12">
        <f>SUM(C21:I21)</f>
        <v>-532.5</v>
      </c>
      <c r="K21" s="12">
        <v>0</v>
      </c>
      <c r="L21" s="17">
        <f t="shared" si="0"/>
        <v>-532.5</v>
      </c>
      <c r="IU21"/>
      <c r="IV21"/>
    </row>
    <row r="22" spans="1:256" s="5" customFormat="1" ht="18.95" customHeight="1">
      <c r="A22" s="31" t="s">
        <v>10</v>
      </c>
      <c r="B22" s="32"/>
      <c r="C22" s="33">
        <f t="shared" ref="C22:I22" si="6">SUM(C3:C21)</f>
        <v>15</v>
      </c>
      <c r="D22" s="33">
        <f>SUM(D3:D21)</f>
        <v>50</v>
      </c>
      <c r="E22" s="33">
        <f t="shared" si="6"/>
        <v>85</v>
      </c>
      <c r="F22" s="33">
        <f t="shared" si="6"/>
        <v>60</v>
      </c>
      <c r="G22" s="33">
        <f t="shared" si="6"/>
        <v>60</v>
      </c>
      <c r="H22" s="33">
        <f t="shared" si="6"/>
        <v>300</v>
      </c>
      <c r="I22" s="33">
        <f t="shared" si="6"/>
        <v>-532.5</v>
      </c>
      <c r="J22" s="33">
        <f>SUM(J3:J21)</f>
        <v>37.5</v>
      </c>
      <c r="K22" s="33">
        <f>SUM(K3:K21)</f>
        <v>37.5</v>
      </c>
      <c r="L22" s="34">
        <f>SUM(L3:L21)</f>
        <v>0</v>
      </c>
      <c r="IU22"/>
      <c r="IV22"/>
    </row>
    <row r="23" spans="1:256" s="5" customFormat="1" ht="18.95" customHeight="1">
      <c r="A23" s="39" t="s">
        <v>46</v>
      </c>
      <c r="B23" s="19"/>
      <c r="C23" s="38" t="s">
        <v>47</v>
      </c>
      <c r="D23" s="20"/>
      <c r="E23" s="20"/>
      <c r="F23" s="20"/>
      <c r="G23" s="20"/>
      <c r="H23" s="20"/>
      <c r="I23" s="20"/>
      <c r="J23" s="20"/>
      <c r="K23" s="20"/>
      <c r="L23" s="21"/>
      <c r="IU23"/>
      <c r="IV23"/>
    </row>
  </sheetData>
  <pageMargins left="0.5" right="0.5" top="0.5" bottom="0.5" header="0.5" footer="0.5"/>
  <pageSetup paperSize="0" orientation="landscape" useFirstPageNumber="1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Bank Balance</vt:lpstr>
      <vt:lpstr>Totals Page</vt:lpstr>
      <vt:lpstr>Cohort Template</vt:lpstr>
      <vt:lpstr>SNA</vt:lpstr>
      <vt:lpstr>Copier-Toner</vt:lpstr>
      <vt:lpstr>Professors</vt:lpstr>
      <vt:lpstr>Cohort 3</vt:lpstr>
      <vt:lpstr>Cohort 2</vt:lpstr>
      <vt:lpstr>Cohort 1 - Graduated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MBaker</dc:creator>
  <cp:lastModifiedBy>Cathy Novaresi</cp:lastModifiedBy>
  <cp:lastPrinted>2011-12-20T17:20:57Z</cp:lastPrinted>
  <dcterms:created xsi:type="dcterms:W3CDTF">2011-12-20T17:40:03Z</dcterms:created>
  <dcterms:modified xsi:type="dcterms:W3CDTF">2014-09-23T21:16:20Z</dcterms:modified>
</cp:coreProperties>
</file>